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23715" windowHeight="9495"/>
  </bookViews>
  <sheets>
    <sheet name="Stavba" sheetId="1" r:id="rId1"/>
    <sheet name="00 016-01-0 KL" sheetId="2" r:id="rId2"/>
    <sheet name="00 016-01-0 Rek" sheetId="3" r:id="rId3"/>
    <sheet name="00 016-01-0 Pol" sheetId="4" r:id="rId4"/>
    <sheet name="01 016-01-1 KL" sheetId="5" r:id="rId5"/>
    <sheet name="01 016-01-1 Rek" sheetId="6" r:id="rId6"/>
    <sheet name="01 016-01-1 Pol" sheetId="7" r:id="rId7"/>
    <sheet name="02 016-01-2 KL" sheetId="8" r:id="rId8"/>
    <sheet name="02 016-01-2 Rek" sheetId="9" r:id="rId9"/>
    <sheet name="02 016-01-2 Pol" sheetId="10" r:id="rId10"/>
    <sheet name="03 016-01-3 KL" sheetId="11" r:id="rId11"/>
    <sheet name="03 016-01-3 Rek" sheetId="12" r:id="rId12"/>
    <sheet name="03 016-01-3 Pol" sheetId="13" r:id="rId13"/>
  </sheets>
  <definedNames>
    <definedName name="CelkemObjekty" localSheetId="0">Stavba!$F$34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'00 016-01-0 Pol'!$1:$6</definedName>
    <definedName name="_xlnm.Print_Titles" localSheetId="2">'00 016-01-0 Rek'!$1:$6</definedName>
    <definedName name="_xlnm.Print_Titles" localSheetId="6">'01 016-01-1 Pol'!$1:$6</definedName>
    <definedName name="_xlnm.Print_Titles" localSheetId="5">'01 016-01-1 Rek'!$1:$6</definedName>
    <definedName name="_xlnm.Print_Titles" localSheetId="9">'02 016-01-2 Pol'!$1:$6</definedName>
    <definedName name="_xlnm.Print_Titles" localSheetId="8">'02 016-01-2 Rek'!$1:$6</definedName>
    <definedName name="_xlnm.Print_Titles" localSheetId="12">'03 016-01-3 Pol'!$1:$6</definedName>
    <definedName name="_xlnm.Print_Titles" localSheetId="11">'03 016-01-3 Rek'!$1:$6</definedName>
    <definedName name="Objednatel" localSheetId="0">Stavba!$D$11</definedName>
    <definedName name="Objekt" localSheetId="0">Stavba!$B$29</definedName>
    <definedName name="_xlnm.Print_Area" localSheetId="1">'00 016-01-0 KL'!$A$1:$G$45</definedName>
    <definedName name="_xlnm.Print_Area" localSheetId="3">'00 016-01-0 Pol'!$A$1:$K$75</definedName>
    <definedName name="_xlnm.Print_Area" localSheetId="2">'00 016-01-0 Rek'!$A$1:$I$22</definedName>
    <definedName name="_xlnm.Print_Area" localSheetId="4">'01 016-01-1 KL'!$A$1:$G$45</definedName>
    <definedName name="_xlnm.Print_Area" localSheetId="6">'01 016-01-1 Pol'!$A$1:$K$105</definedName>
    <definedName name="_xlnm.Print_Area" localSheetId="5">'01 016-01-1 Rek'!$A$1:$I$34</definedName>
    <definedName name="_xlnm.Print_Area" localSheetId="7">'02 016-01-2 KL'!$A$1:$G$45</definedName>
    <definedName name="_xlnm.Print_Area" localSheetId="9">'02 016-01-2 Pol'!$A$1:$K$109</definedName>
    <definedName name="_xlnm.Print_Area" localSheetId="8">'02 016-01-2 Rek'!$A$1:$I$30</definedName>
    <definedName name="_xlnm.Print_Area" localSheetId="10">'03 016-01-3 KL'!$A$1:$G$45</definedName>
    <definedName name="_xlnm.Print_Area" localSheetId="12">'03 016-01-3 Pol'!$A$1:$K$257</definedName>
    <definedName name="_xlnm.Print_Area" localSheetId="11">'03 016-01-3 Rek'!$A$1:$I$41</definedName>
    <definedName name="_xlnm.Print_Area" localSheetId="0">Stavba!$B$1:$J$95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lin" localSheetId="9" hidden="1">0</definedName>
    <definedName name="solver_lin" localSheetId="12" hidden="1">0</definedName>
    <definedName name="solver_num" localSheetId="3" hidden="1">0</definedName>
    <definedName name="solver_num" localSheetId="6" hidden="1">0</definedName>
    <definedName name="solver_num" localSheetId="9" hidden="1">0</definedName>
    <definedName name="solver_num" localSheetId="12" hidden="1">0</definedName>
    <definedName name="solver_opt" localSheetId="3" hidden="1">'00 016-01-0 Pol'!#REF!</definedName>
    <definedName name="solver_opt" localSheetId="6" hidden="1">'01 016-01-1 Pol'!#REF!</definedName>
    <definedName name="solver_opt" localSheetId="9" hidden="1">'02 016-01-2 Pol'!#REF!</definedName>
    <definedName name="solver_opt" localSheetId="12" hidden="1">'03 016-01-3 Pol'!#REF!</definedName>
    <definedName name="solver_typ" localSheetId="3" hidden="1">1</definedName>
    <definedName name="solver_typ" localSheetId="6" hidden="1">1</definedName>
    <definedName name="solver_typ" localSheetId="9" hidden="1">1</definedName>
    <definedName name="solver_typ" localSheetId="12" hidden="1">1</definedName>
    <definedName name="solver_val" localSheetId="3" hidden="1">0</definedName>
    <definedName name="solver_val" localSheetId="6" hidden="1">0</definedName>
    <definedName name="solver_val" localSheetId="9" hidden="1">0</definedName>
    <definedName name="solver_val" localSheetId="12" hidden="1">0</definedName>
    <definedName name="SoucetDilu" localSheetId="0">Stavba!$F$76:$J$76</definedName>
    <definedName name="StavbaCelkem" localSheetId="0">Stavba!$H$34</definedName>
    <definedName name="Zhotovitel" localSheetId="0">Stavba!$D$7</definedName>
  </definedNames>
  <calcPr calcId="125725" fullCalcOnLoad="1"/>
</workbook>
</file>

<file path=xl/calcChain.xml><?xml version="1.0" encoding="utf-8"?>
<calcChain xmlns="http://schemas.openxmlformats.org/spreadsheetml/2006/main">
  <c r="H40" i="12"/>
  <c r="G23" i="11" s="1"/>
  <c r="I39" i="12"/>
  <c r="G21" i="11"/>
  <c r="D21"/>
  <c r="I38" i="12"/>
  <c r="G20" i="11"/>
  <c r="D20"/>
  <c r="I37" i="12"/>
  <c r="D19" i="11"/>
  <c r="I36" i="12"/>
  <c r="G19" i="11" s="1"/>
  <c r="D18"/>
  <c r="I35" i="12"/>
  <c r="G18" i="11" s="1"/>
  <c r="G17"/>
  <c r="D17"/>
  <c r="I34" i="12"/>
  <c r="G16" i="11"/>
  <c r="D16"/>
  <c r="I33" i="12"/>
  <c r="D15" i="11"/>
  <c r="I32" i="12"/>
  <c r="G15" i="11" s="1"/>
  <c r="BE256" i="13"/>
  <c r="BD256"/>
  <c r="BC256"/>
  <c r="BB256"/>
  <c r="BA256"/>
  <c r="K256"/>
  <c r="I256"/>
  <c r="G256"/>
  <c r="BE255"/>
  <c r="BD255"/>
  <c r="BC255"/>
  <c r="BB255"/>
  <c r="BA255"/>
  <c r="K255"/>
  <c r="I255"/>
  <c r="G255"/>
  <c r="BE254"/>
  <c r="BD254"/>
  <c r="BC254"/>
  <c r="BB254"/>
  <c r="K254"/>
  <c r="I254"/>
  <c r="G254"/>
  <c r="BA254" s="1"/>
  <c r="BE253"/>
  <c r="BD253"/>
  <c r="BC253"/>
  <c r="BB253"/>
  <c r="BA253"/>
  <c r="K253"/>
  <c r="I253"/>
  <c r="G253"/>
  <c r="BE252"/>
  <c r="BE257" s="1"/>
  <c r="I26" i="12" s="1"/>
  <c r="BD252" i="13"/>
  <c r="BC252"/>
  <c r="BC257" s="1"/>
  <c r="G26" i="12" s="1"/>
  <c r="BB252" i="13"/>
  <c r="BA252"/>
  <c r="K252"/>
  <c r="I252"/>
  <c r="I257" s="1"/>
  <c r="G252"/>
  <c r="B26" i="12"/>
  <c r="A26"/>
  <c r="BD257" i="13"/>
  <c r="H26" i="12" s="1"/>
  <c r="BB257" i="13"/>
  <c r="F26" i="12" s="1"/>
  <c r="K257" i="13"/>
  <c r="G257"/>
  <c r="BE247"/>
  <c r="BD247"/>
  <c r="BC247"/>
  <c r="BA247"/>
  <c r="K247"/>
  <c r="I247"/>
  <c r="G247"/>
  <c r="BB247" s="1"/>
  <c r="BE244"/>
  <c r="BD244"/>
  <c r="BD250" s="1"/>
  <c r="H25" i="12" s="1"/>
  <c r="BC244" i="13"/>
  <c r="BA244"/>
  <c r="K244"/>
  <c r="I244"/>
  <c r="I250" s="1"/>
  <c r="G244"/>
  <c r="BB244" s="1"/>
  <c r="B25" i="12"/>
  <c r="A25"/>
  <c r="BE250" i="13"/>
  <c r="I25" i="12" s="1"/>
  <c r="BC250" i="13"/>
  <c r="G25" i="12" s="1"/>
  <c r="BA250" i="13"/>
  <c r="E25" i="12" s="1"/>
  <c r="BE240" i="13"/>
  <c r="BD240"/>
  <c r="BC240"/>
  <c r="BA240"/>
  <c r="K240"/>
  <c r="I240"/>
  <c r="G240"/>
  <c r="BB240" s="1"/>
  <c r="BE236"/>
  <c r="BD236"/>
  <c r="BD242" s="1"/>
  <c r="H24" i="12" s="1"/>
  <c r="BC236" i="13"/>
  <c r="BA236"/>
  <c r="K236"/>
  <c r="I236"/>
  <c r="G236"/>
  <c r="BB236" s="1"/>
  <c r="BE234"/>
  <c r="BD234"/>
  <c r="BC234"/>
  <c r="BC242" s="1"/>
  <c r="G24" i="12" s="1"/>
  <c r="BA234" i="13"/>
  <c r="BA242" s="1"/>
  <c r="E24" i="12" s="1"/>
  <c r="K234" i="13"/>
  <c r="I234"/>
  <c r="G234"/>
  <c r="BB234" s="1"/>
  <c r="BB242" s="1"/>
  <c r="F24" i="12" s="1"/>
  <c r="B24"/>
  <c r="A24"/>
  <c r="K242" i="13"/>
  <c r="BE231"/>
  <c r="BD231"/>
  <c r="BD232" s="1"/>
  <c r="H23" i="12" s="1"/>
  <c r="BC231" i="13"/>
  <c r="BB231"/>
  <c r="BB232" s="1"/>
  <c r="F23" i="12" s="1"/>
  <c r="K231" i="13"/>
  <c r="K232" s="1"/>
  <c r="I231"/>
  <c r="G231"/>
  <c r="BA231" s="1"/>
  <c r="BA232" s="1"/>
  <c r="E23" i="12" s="1"/>
  <c r="B23"/>
  <c r="A23"/>
  <c r="BE232" i="13"/>
  <c r="I23" i="12" s="1"/>
  <c r="BC232" i="13"/>
  <c r="G23" i="12" s="1"/>
  <c r="I232" i="13"/>
  <c r="BE227"/>
  <c r="BD227"/>
  <c r="BC227"/>
  <c r="BB227"/>
  <c r="K227"/>
  <c r="I227"/>
  <c r="G227"/>
  <c r="BA227" s="1"/>
  <c r="BE224"/>
  <c r="BD224"/>
  <c r="BC224"/>
  <c r="BB224"/>
  <c r="BA224"/>
  <c r="K224"/>
  <c r="I224"/>
  <c r="G224"/>
  <c r="BE221"/>
  <c r="BE229" s="1"/>
  <c r="I22" i="12" s="1"/>
  <c r="BD221" i="13"/>
  <c r="BC221"/>
  <c r="BC229" s="1"/>
  <c r="G22" i="12" s="1"/>
  <c r="BB221" i="13"/>
  <c r="BA221"/>
  <c r="K221"/>
  <c r="I221"/>
  <c r="I229" s="1"/>
  <c r="G221"/>
  <c r="G229" s="1"/>
  <c r="B22" i="12"/>
  <c r="A22"/>
  <c r="BD229" i="13"/>
  <c r="H22" i="12" s="1"/>
  <c r="BB229" i="13"/>
  <c r="F22" i="12" s="1"/>
  <c r="K229" i="13"/>
  <c r="BE216"/>
  <c r="BD216"/>
  <c r="BC216"/>
  <c r="BB216"/>
  <c r="K216"/>
  <c r="I216"/>
  <c r="G216"/>
  <c r="BA216" s="1"/>
  <c r="BE213"/>
  <c r="BD213"/>
  <c r="BC213"/>
  <c r="BB213"/>
  <c r="K213"/>
  <c r="I213"/>
  <c r="I219" s="1"/>
  <c r="G213"/>
  <c r="BA213" s="1"/>
  <c r="BE210"/>
  <c r="BE219" s="1"/>
  <c r="I21" i="12" s="1"/>
  <c r="BD210" i="13"/>
  <c r="BC210"/>
  <c r="BB210"/>
  <c r="K210"/>
  <c r="I210"/>
  <c r="G210"/>
  <c r="G219" s="1"/>
  <c r="B21" i="12"/>
  <c r="A21"/>
  <c r="BC219" i="13"/>
  <c r="G21" i="12" s="1"/>
  <c r="BE206" i="13"/>
  <c r="BD206"/>
  <c r="BC206"/>
  <c r="BB206"/>
  <c r="BA206"/>
  <c r="K206"/>
  <c r="I206"/>
  <c r="G206"/>
  <c r="BE204"/>
  <c r="BD204"/>
  <c r="BC204"/>
  <c r="BB204"/>
  <c r="BA204"/>
  <c r="K204"/>
  <c r="I204"/>
  <c r="G204"/>
  <c r="BE201"/>
  <c r="BE208" s="1"/>
  <c r="I20" i="12" s="1"/>
  <c r="BD201" i="13"/>
  <c r="BC201"/>
  <c r="BC208" s="1"/>
  <c r="G20" i="12" s="1"/>
  <c r="BB201" i="13"/>
  <c r="BA201"/>
  <c r="BA208" s="1"/>
  <c r="E20" i="12" s="1"/>
  <c r="K201" i="13"/>
  <c r="I201"/>
  <c r="I208" s="1"/>
  <c r="G201"/>
  <c r="G208" s="1"/>
  <c r="B20" i="12"/>
  <c r="A20"/>
  <c r="BD208" i="13"/>
  <c r="H20" i="12" s="1"/>
  <c r="BB208" i="13"/>
  <c r="F20" i="12" s="1"/>
  <c r="K208" i="13"/>
  <c r="BE196"/>
  <c r="BE199" s="1"/>
  <c r="I19" i="12" s="1"/>
  <c r="BD196" i="13"/>
  <c r="BC196"/>
  <c r="BB196"/>
  <c r="K196"/>
  <c r="I196"/>
  <c r="G196"/>
  <c r="BA196" s="1"/>
  <c r="BE193"/>
  <c r="BD193"/>
  <c r="BC193"/>
  <c r="BB193"/>
  <c r="K193"/>
  <c r="I193"/>
  <c r="G193"/>
  <c r="BA193" s="1"/>
  <c r="BE190"/>
  <c r="BD190"/>
  <c r="BC190"/>
  <c r="BC199" s="1"/>
  <c r="G19" i="12" s="1"/>
  <c r="BB190" i="13"/>
  <c r="K190"/>
  <c r="I190"/>
  <c r="G190"/>
  <c r="BA190" s="1"/>
  <c r="BE186"/>
  <c r="BD186"/>
  <c r="BC186"/>
  <c r="BB186"/>
  <c r="BB199" s="1"/>
  <c r="F19" i="12" s="1"/>
  <c r="K186" i="13"/>
  <c r="I186"/>
  <c r="G186"/>
  <c r="BA186" s="1"/>
  <c r="B19" i="12"/>
  <c r="A19"/>
  <c r="I199" i="13"/>
  <c r="BE182"/>
  <c r="BD182"/>
  <c r="BC182"/>
  <c r="BB182"/>
  <c r="K182"/>
  <c r="I182"/>
  <c r="G182"/>
  <c r="BA182" s="1"/>
  <c r="BE180"/>
  <c r="BE184" s="1"/>
  <c r="I18" i="12" s="1"/>
  <c r="BD180" i="13"/>
  <c r="BD184" s="1"/>
  <c r="H18" i="12" s="1"/>
  <c r="BC180" i="13"/>
  <c r="BC184" s="1"/>
  <c r="G18" i="12" s="1"/>
  <c r="BB180" i="13"/>
  <c r="K180"/>
  <c r="K184" s="1"/>
  <c r="I180"/>
  <c r="I184" s="1"/>
  <c r="G180"/>
  <c r="BA180" s="1"/>
  <c r="B18" i="12"/>
  <c r="A18"/>
  <c r="BB184" i="13"/>
  <c r="F18" i="12" s="1"/>
  <c r="BE175" i="13"/>
  <c r="BD175"/>
  <c r="BC175"/>
  <c r="BB175"/>
  <c r="K175"/>
  <c r="I175"/>
  <c r="G175"/>
  <c r="BA175" s="1"/>
  <c r="BE172"/>
  <c r="BD172"/>
  <c r="BC172"/>
  <c r="BC178" s="1"/>
  <c r="G17" i="12" s="1"/>
  <c r="BB172" i="13"/>
  <c r="K172"/>
  <c r="I172"/>
  <c r="G172"/>
  <c r="BA172" s="1"/>
  <c r="BE168"/>
  <c r="BD168"/>
  <c r="BC168"/>
  <c r="BB168"/>
  <c r="BB178" s="1"/>
  <c r="F17" i="12" s="1"/>
  <c r="K168" i="13"/>
  <c r="I168"/>
  <c r="G168"/>
  <c r="B17" i="12"/>
  <c r="A17"/>
  <c r="BE178" i="13"/>
  <c r="I17" i="12" s="1"/>
  <c r="I178" i="13"/>
  <c r="BE163"/>
  <c r="BD163"/>
  <c r="BC163"/>
  <c r="BB163"/>
  <c r="K163"/>
  <c r="I163"/>
  <c r="G163"/>
  <c r="BA163" s="1"/>
  <c r="BE160"/>
  <c r="BD160"/>
  <c r="BC160"/>
  <c r="BB160"/>
  <c r="K160"/>
  <c r="I160"/>
  <c r="G160"/>
  <c r="BA160" s="1"/>
  <c r="BE157"/>
  <c r="BE166" s="1"/>
  <c r="I16" i="12" s="1"/>
  <c r="BD157" i="13"/>
  <c r="BD166" s="1"/>
  <c r="H16" i="12" s="1"/>
  <c r="BC157" i="13"/>
  <c r="BC166" s="1"/>
  <c r="G16" i="12" s="1"/>
  <c r="BB157" i="13"/>
  <c r="BB166" s="1"/>
  <c r="F16" i="12" s="1"/>
  <c r="K157" i="13"/>
  <c r="K166" s="1"/>
  <c r="I157"/>
  <c r="I166" s="1"/>
  <c r="G157"/>
  <c r="BA157" s="1"/>
  <c r="BA166" s="1"/>
  <c r="E16" i="12" s="1"/>
  <c r="B16"/>
  <c r="A16"/>
  <c r="BE152" i="13"/>
  <c r="BD152"/>
  <c r="BC152"/>
  <c r="BB152"/>
  <c r="K152"/>
  <c r="I152"/>
  <c r="G152"/>
  <c r="BA152" s="1"/>
  <c r="BE148"/>
  <c r="BD148"/>
  <c r="BC148"/>
  <c r="BC155" s="1"/>
  <c r="G15" i="12" s="1"/>
  <c r="BB148" i="13"/>
  <c r="K148"/>
  <c r="I148"/>
  <c r="G148"/>
  <c r="BA148" s="1"/>
  <c r="BE146"/>
  <c r="BD146"/>
  <c r="BC146"/>
  <c r="BB146"/>
  <c r="K146"/>
  <c r="I146"/>
  <c r="G146"/>
  <c r="BA146" s="1"/>
  <c r="BE142"/>
  <c r="BD142"/>
  <c r="BC142"/>
  <c r="BB142"/>
  <c r="K142"/>
  <c r="I142"/>
  <c r="G142"/>
  <c r="BA142" s="1"/>
  <c r="BE137"/>
  <c r="BD137"/>
  <c r="BD155" s="1"/>
  <c r="H15" i="12" s="1"/>
  <c r="BC137" i="13"/>
  <c r="BB137"/>
  <c r="K137"/>
  <c r="I137"/>
  <c r="I155" s="1"/>
  <c r="G137"/>
  <c r="BA137" s="1"/>
  <c r="B15" i="12"/>
  <c r="A15"/>
  <c r="BE155" i="13"/>
  <c r="I15" i="12" s="1"/>
  <c r="BE129" i="13"/>
  <c r="BD129"/>
  <c r="BC129"/>
  <c r="BB129"/>
  <c r="K129"/>
  <c r="I129"/>
  <c r="G129"/>
  <c r="BA129" s="1"/>
  <c r="BE127"/>
  <c r="BD127"/>
  <c r="BC127"/>
  <c r="BB127"/>
  <c r="K127"/>
  <c r="I127"/>
  <c r="G127"/>
  <c r="BA127" s="1"/>
  <c r="BE122"/>
  <c r="BD122"/>
  <c r="BC122"/>
  <c r="BB122"/>
  <c r="K122"/>
  <c r="I122"/>
  <c r="G122"/>
  <c r="BA122" s="1"/>
  <c r="BE116"/>
  <c r="BD116"/>
  <c r="BC116"/>
  <c r="BB116"/>
  <c r="K116"/>
  <c r="I116"/>
  <c r="G116"/>
  <c r="BA116" s="1"/>
  <c r="BE110"/>
  <c r="BE135" s="1"/>
  <c r="I14" i="12" s="1"/>
  <c r="BD110" i="13"/>
  <c r="BD135" s="1"/>
  <c r="H14" i="12" s="1"/>
  <c r="BC110" i="13"/>
  <c r="BC135" s="1"/>
  <c r="G14" i="12" s="1"/>
  <c r="BB110" i="13"/>
  <c r="K110"/>
  <c r="K135" s="1"/>
  <c r="I110"/>
  <c r="I135" s="1"/>
  <c r="G110"/>
  <c r="BA110" s="1"/>
  <c r="B14" i="12"/>
  <c r="A14"/>
  <c r="BB135" i="13"/>
  <c r="F14" i="12" s="1"/>
  <c r="G135" i="13"/>
  <c r="BE105"/>
  <c r="BE108" s="1"/>
  <c r="I13" i="12" s="1"/>
  <c r="BD105" i="13"/>
  <c r="BD108" s="1"/>
  <c r="H13" i="12" s="1"/>
  <c r="BC105" i="13"/>
  <c r="BB105"/>
  <c r="BB108" s="1"/>
  <c r="F13" i="12" s="1"/>
  <c r="K105" i="13"/>
  <c r="K108" s="1"/>
  <c r="I105"/>
  <c r="G105"/>
  <c r="G108" s="1"/>
  <c r="B13" i="12"/>
  <c r="A13"/>
  <c r="BC108" i="13"/>
  <c r="G13" i="12" s="1"/>
  <c r="I108" i="13"/>
  <c r="BE100"/>
  <c r="BD100"/>
  <c r="BC100"/>
  <c r="BB100"/>
  <c r="K100"/>
  <c r="I100"/>
  <c r="G100"/>
  <c r="BA100" s="1"/>
  <c r="BE97"/>
  <c r="BD97"/>
  <c r="BC97"/>
  <c r="BB97"/>
  <c r="K97"/>
  <c r="I97"/>
  <c r="G97"/>
  <c r="BA97" s="1"/>
  <c r="BE94"/>
  <c r="BD94"/>
  <c r="BC94"/>
  <c r="BB94"/>
  <c r="K94"/>
  <c r="I94"/>
  <c r="G94"/>
  <c r="BA94" s="1"/>
  <c r="BE91"/>
  <c r="BD91"/>
  <c r="BC91"/>
  <c r="BB91"/>
  <c r="K91"/>
  <c r="I91"/>
  <c r="G91"/>
  <c r="BA91" s="1"/>
  <c r="BE88"/>
  <c r="BE103" s="1"/>
  <c r="I12" i="12" s="1"/>
  <c r="BD88" i="13"/>
  <c r="BD103" s="1"/>
  <c r="H12" i="12" s="1"/>
  <c r="BC88" i="13"/>
  <c r="BC103" s="1"/>
  <c r="G12" i="12" s="1"/>
  <c r="BB88" i="13"/>
  <c r="K88"/>
  <c r="I88"/>
  <c r="I103" s="1"/>
  <c r="G88"/>
  <c r="BA88" s="1"/>
  <c r="B12" i="12"/>
  <c r="A12"/>
  <c r="BB103" i="13"/>
  <c r="F12" i="12" s="1"/>
  <c r="K103" i="13"/>
  <c r="BE83"/>
  <c r="BD83"/>
  <c r="BC83"/>
  <c r="BB83"/>
  <c r="K83"/>
  <c r="I83"/>
  <c r="I86" s="1"/>
  <c r="G83"/>
  <c r="BA83" s="1"/>
  <c r="BE80"/>
  <c r="BE86" s="1"/>
  <c r="I11" i="12" s="1"/>
  <c r="BD80" i="13"/>
  <c r="BC80"/>
  <c r="BB80"/>
  <c r="BB86" s="1"/>
  <c r="F11" i="12" s="1"/>
  <c r="K80" i="13"/>
  <c r="K86" s="1"/>
  <c r="I80"/>
  <c r="G80"/>
  <c r="BA80" s="1"/>
  <c r="B11" i="12"/>
  <c r="A11"/>
  <c r="BC86" i="13"/>
  <c r="G11" i="12" s="1"/>
  <c r="BE75" i="13"/>
  <c r="BD75"/>
  <c r="BC75"/>
  <c r="BB75"/>
  <c r="K75"/>
  <c r="I75"/>
  <c r="G75"/>
  <c r="BA75" s="1"/>
  <c r="BE72"/>
  <c r="BD72"/>
  <c r="BC72"/>
  <c r="BB72"/>
  <c r="K72"/>
  <c r="I72"/>
  <c r="G72"/>
  <c r="BA72" s="1"/>
  <c r="BE68"/>
  <c r="BD68"/>
  <c r="BC68"/>
  <c r="BB68"/>
  <c r="K68"/>
  <c r="I68"/>
  <c r="G68"/>
  <c r="BA68" s="1"/>
  <c r="BE64"/>
  <c r="BD64"/>
  <c r="BC64"/>
  <c r="BB64"/>
  <c r="K64"/>
  <c r="I64"/>
  <c r="G64"/>
  <c r="BA64" s="1"/>
  <c r="BE62"/>
  <c r="BD62"/>
  <c r="BC62"/>
  <c r="BB62"/>
  <c r="K62"/>
  <c r="I62"/>
  <c r="G62"/>
  <c r="BA62" s="1"/>
  <c r="BE60"/>
  <c r="BE78" s="1"/>
  <c r="I10" i="12" s="1"/>
  <c r="BD60" i="13"/>
  <c r="BC60"/>
  <c r="BC78" s="1"/>
  <c r="G10" i="12" s="1"/>
  <c r="BB60" i="13"/>
  <c r="K60"/>
  <c r="I60"/>
  <c r="I78" s="1"/>
  <c r="G60"/>
  <c r="G78" s="1"/>
  <c r="B10" i="12"/>
  <c r="A10"/>
  <c r="BD78" i="13"/>
  <c r="H10" i="12" s="1"/>
  <c r="BB78" i="13"/>
  <c r="F10" i="12" s="1"/>
  <c r="K78" i="13"/>
  <c r="BE56"/>
  <c r="BD56"/>
  <c r="BC56"/>
  <c r="BB56"/>
  <c r="K56"/>
  <c r="I56"/>
  <c r="G56"/>
  <c r="BA56" s="1"/>
  <c r="BE54"/>
  <c r="BD54"/>
  <c r="BC54"/>
  <c r="BB54"/>
  <c r="K54"/>
  <c r="I54"/>
  <c r="G54"/>
  <c r="BA54" s="1"/>
  <c r="BE52"/>
  <c r="BD52"/>
  <c r="BC52"/>
  <c r="BC58" s="1"/>
  <c r="G9" i="12" s="1"/>
  <c r="BB52" i="13"/>
  <c r="K52"/>
  <c r="I52"/>
  <c r="G52"/>
  <c r="BA52" s="1"/>
  <c r="BE50"/>
  <c r="BD50"/>
  <c r="BC50"/>
  <c r="BB50"/>
  <c r="K50"/>
  <c r="I50"/>
  <c r="G50"/>
  <c r="BA50" s="1"/>
  <c r="BE47"/>
  <c r="BE58" s="1"/>
  <c r="I9" i="12" s="1"/>
  <c r="BD47" i="13"/>
  <c r="BC47"/>
  <c r="BB47"/>
  <c r="K47"/>
  <c r="K58" s="1"/>
  <c r="I47"/>
  <c r="I58" s="1"/>
  <c r="G47"/>
  <c r="B9" i="12"/>
  <c r="A9"/>
  <c r="BE42" i="13"/>
  <c r="BD42"/>
  <c r="BC42"/>
  <c r="BB42"/>
  <c r="BA42"/>
  <c r="K42"/>
  <c r="I42"/>
  <c r="G42"/>
  <c r="BE39"/>
  <c r="BD39"/>
  <c r="BC39"/>
  <c r="BB39"/>
  <c r="BA39"/>
  <c r="K39"/>
  <c r="I39"/>
  <c r="G39"/>
  <c r="BE36"/>
  <c r="BD36"/>
  <c r="BC36"/>
  <c r="BB36"/>
  <c r="BA36"/>
  <c r="K36"/>
  <c r="I36"/>
  <c r="G36"/>
  <c r="BE33"/>
  <c r="BD33"/>
  <c r="BC33"/>
  <c r="BB33"/>
  <c r="BA33"/>
  <c r="K33"/>
  <c r="I33"/>
  <c r="G33"/>
  <c r="BE30"/>
  <c r="BD30"/>
  <c r="BC30"/>
  <c r="BB30"/>
  <c r="BA30"/>
  <c r="K30"/>
  <c r="I30"/>
  <c r="G30"/>
  <c r="BE26"/>
  <c r="BE45" s="1"/>
  <c r="I8" i="12" s="1"/>
  <c r="BD26" i="13"/>
  <c r="BC26"/>
  <c r="BC45" s="1"/>
  <c r="G8" i="12" s="1"/>
  <c r="BB26" i="13"/>
  <c r="BA26"/>
  <c r="K26"/>
  <c r="I26"/>
  <c r="I45" s="1"/>
  <c r="G26"/>
  <c r="B8" i="12"/>
  <c r="A8"/>
  <c r="BD45" i="13"/>
  <c r="H8" i="12" s="1"/>
  <c r="BB45" i="13"/>
  <c r="F8" i="12" s="1"/>
  <c r="K45" i="13"/>
  <c r="G45"/>
  <c r="BE23"/>
  <c r="BD23"/>
  <c r="BC23"/>
  <c r="BB23"/>
  <c r="K23"/>
  <c r="I23"/>
  <c r="G23"/>
  <c r="BA23" s="1"/>
  <c r="BE22"/>
  <c r="BD22"/>
  <c r="BC22"/>
  <c r="BB22"/>
  <c r="K22"/>
  <c r="I22"/>
  <c r="G22"/>
  <c r="BA22" s="1"/>
  <c r="BE19"/>
  <c r="BD19"/>
  <c r="BC19"/>
  <c r="BB19"/>
  <c r="K19"/>
  <c r="I19"/>
  <c r="G19"/>
  <c r="BA19" s="1"/>
  <c r="BE16"/>
  <c r="BD16"/>
  <c r="BC16"/>
  <c r="BB16"/>
  <c r="K16"/>
  <c r="I16"/>
  <c r="G16"/>
  <c r="BA16" s="1"/>
  <c r="BE14"/>
  <c r="BD14"/>
  <c r="BC14"/>
  <c r="BC24" s="1"/>
  <c r="G7" i="12" s="1"/>
  <c r="BB14" i="13"/>
  <c r="K14"/>
  <c r="I14"/>
  <c r="G14"/>
  <c r="BA14" s="1"/>
  <c r="BE12"/>
  <c r="BD12"/>
  <c r="BC12"/>
  <c r="BB12"/>
  <c r="K12"/>
  <c r="I12"/>
  <c r="G12"/>
  <c r="BA12" s="1"/>
  <c r="BE10"/>
  <c r="BD10"/>
  <c r="BC10"/>
  <c r="BB10"/>
  <c r="K10"/>
  <c r="I10"/>
  <c r="G10"/>
  <c r="BA10" s="1"/>
  <c r="BE8"/>
  <c r="BD8"/>
  <c r="BD24" s="1"/>
  <c r="H7" i="12" s="1"/>
  <c r="BC8" i="13"/>
  <c r="BB8"/>
  <c r="K8"/>
  <c r="I8"/>
  <c r="I24" s="1"/>
  <c r="G8"/>
  <c r="BA8" s="1"/>
  <c r="B7" i="12"/>
  <c r="A7"/>
  <c r="BE24" i="13"/>
  <c r="I7" i="12" s="1"/>
  <c r="E4" i="13"/>
  <c r="F3"/>
  <c r="C33" i="11"/>
  <c r="F33" s="1"/>
  <c r="C31"/>
  <c r="G7"/>
  <c r="H29" i="9"/>
  <c r="I28"/>
  <c r="G21" i="8"/>
  <c r="D21"/>
  <c r="I27" i="9"/>
  <c r="D20" i="8"/>
  <c r="I26" i="9"/>
  <c r="G20" i="8" s="1"/>
  <c r="D19"/>
  <c r="I25" i="9"/>
  <c r="G19" i="8" s="1"/>
  <c r="D18"/>
  <c r="I24" i="9"/>
  <c r="G18" i="8" s="1"/>
  <c r="G17"/>
  <c r="D17"/>
  <c r="I23" i="9"/>
  <c r="G16" i="8"/>
  <c r="D16"/>
  <c r="I22" i="9"/>
  <c r="D15" i="8"/>
  <c r="I21" i="9"/>
  <c r="G15" i="8" s="1"/>
  <c r="BE108" i="10"/>
  <c r="BD108"/>
  <c r="BC108"/>
  <c r="BB108"/>
  <c r="BA108"/>
  <c r="K108"/>
  <c r="I108"/>
  <c r="G108"/>
  <c r="BE107"/>
  <c r="BD107"/>
  <c r="BC107"/>
  <c r="BB107"/>
  <c r="BA107"/>
  <c r="K107"/>
  <c r="I107"/>
  <c r="G107"/>
  <c r="BE106"/>
  <c r="BD106"/>
  <c r="BC106"/>
  <c r="BB106"/>
  <c r="BA106"/>
  <c r="K106"/>
  <c r="I106"/>
  <c r="G106"/>
  <c r="BE105"/>
  <c r="BD105"/>
  <c r="BC105"/>
  <c r="BB105"/>
  <c r="BA105"/>
  <c r="K105"/>
  <c r="I105"/>
  <c r="G105"/>
  <c r="BE104"/>
  <c r="BE109" s="1"/>
  <c r="I15" i="9" s="1"/>
  <c r="BD104" i="10"/>
  <c r="BC104"/>
  <c r="BB104"/>
  <c r="BA104"/>
  <c r="BA109" s="1"/>
  <c r="E15" i="9" s="1"/>
  <c r="K104" i="10"/>
  <c r="I104"/>
  <c r="G104"/>
  <c r="B15" i="9"/>
  <c r="A15"/>
  <c r="BD109" i="10"/>
  <c r="H15" i="9" s="1"/>
  <c r="BC109" i="10"/>
  <c r="G15" i="9" s="1"/>
  <c r="BB109" i="10"/>
  <c r="F15" i="9" s="1"/>
  <c r="K109" i="10"/>
  <c r="I109"/>
  <c r="G109"/>
  <c r="BE99"/>
  <c r="BD99"/>
  <c r="BC99"/>
  <c r="BA99"/>
  <c r="K99"/>
  <c r="I99"/>
  <c r="G99"/>
  <c r="BB99" s="1"/>
  <c r="BE96"/>
  <c r="BD96"/>
  <c r="BD102" s="1"/>
  <c r="H14" i="9" s="1"/>
  <c r="BC96" i="10"/>
  <c r="BA96"/>
  <c r="K96"/>
  <c r="K102" s="1"/>
  <c r="I96"/>
  <c r="G96"/>
  <c r="BB96" s="1"/>
  <c r="BB102" s="1"/>
  <c r="F14" i="9" s="1"/>
  <c r="B14"/>
  <c r="A14"/>
  <c r="BE102" i="10"/>
  <c r="I14" i="9" s="1"/>
  <c r="BC102" i="10"/>
  <c r="G14" i="9" s="1"/>
  <c r="BA102" i="10"/>
  <c r="E14" i="9" s="1"/>
  <c r="I102" i="10"/>
  <c r="G102"/>
  <c r="BE92"/>
  <c r="BD92"/>
  <c r="BC92"/>
  <c r="BA92"/>
  <c r="K92"/>
  <c r="I92"/>
  <c r="G92"/>
  <c r="BB92" s="1"/>
  <c r="BE89"/>
  <c r="BD89"/>
  <c r="BC89"/>
  <c r="BA89"/>
  <c r="K89"/>
  <c r="I89"/>
  <c r="G89"/>
  <c r="BB89" s="1"/>
  <c r="BE87"/>
  <c r="BD87"/>
  <c r="BC87"/>
  <c r="BC94" s="1"/>
  <c r="G13" i="9" s="1"/>
  <c r="BA87" i="10"/>
  <c r="K87"/>
  <c r="I87"/>
  <c r="I94" s="1"/>
  <c r="G87"/>
  <c r="BB87" s="1"/>
  <c r="BB94" s="1"/>
  <c r="F13" i="9" s="1"/>
  <c r="B13"/>
  <c r="A13"/>
  <c r="BE94" i="10"/>
  <c r="I13" i="9" s="1"/>
  <c r="BD94" i="10"/>
  <c r="H13" i="9" s="1"/>
  <c r="BA94" i="10"/>
  <c r="E13" i="9" s="1"/>
  <c r="K94" i="10"/>
  <c r="G94"/>
  <c r="BE84"/>
  <c r="BD84"/>
  <c r="BC84"/>
  <c r="BB84"/>
  <c r="BB85" s="1"/>
  <c r="F12" i="9" s="1"/>
  <c r="K84" i="10"/>
  <c r="I84"/>
  <c r="G84"/>
  <c r="BA84" s="1"/>
  <c r="BA85" s="1"/>
  <c r="E12" i="9" s="1"/>
  <c r="B12"/>
  <c r="A12"/>
  <c r="BE85" i="10"/>
  <c r="I12" i="9" s="1"/>
  <c r="BD85" i="10"/>
  <c r="H12" i="9" s="1"/>
  <c r="BC85" i="10"/>
  <c r="G12" i="9" s="1"/>
  <c r="K85" i="10"/>
  <c r="I85"/>
  <c r="BE80"/>
  <c r="BE82" s="1"/>
  <c r="I11" i="9" s="1"/>
  <c r="BD80" i="10"/>
  <c r="BC80"/>
  <c r="BB80"/>
  <c r="BA80"/>
  <c r="BA82" s="1"/>
  <c r="E11" i="9" s="1"/>
  <c r="K80" i="10"/>
  <c r="I80"/>
  <c r="G80"/>
  <c r="B11" i="9"/>
  <c r="A11"/>
  <c r="BD82" i="10"/>
  <c r="H11" i="9" s="1"/>
  <c r="BC82" i="10"/>
  <c r="G11" i="9" s="1"/>
  <c r="BB82" i="10"/>
  <c r="F11" i="9" s="1"/>
  <c r="K82" i="10"/>
  <c r="I82"/>
  <c r="G82"/>
  <c r="BE75"/>
  <c r="BD75"/>
  <c r="BC75"/>
  <c r="BB75"/>
  <c r="K75"/>
  <c r="I75"/>
  <c r="G75"/>
  <c r="BA75" s="1"/>
  <c r="BE72"/>
  <c r="BD72"/>
  <c r="BC72"/>
  <c r="BB72"/>
  <c r="K72"/>
  <c r="I72"/>
  <c r="G72"/>
  <c r="BA72" s="1"/>
  <c r="BE69"/>
  <c r="BD69"/>
  <c r="BD78" s="1"/>
  <c r="H10" i="9" s="1"/>
  <c r="BC69" i="10"/>
  <c r="BB69"/>
  <c r="K69"/>
  <c r="K78" s="1"/>
  <c r="I69"/>
  <c r="G69"/>
  <c r="BA69" s="1"/>
  <c r="B10" i="9"/>
  <c r="A10"/>
  <c r="BE78" i="10"/>
  <c r="I10" i="9" s="1"/>
  <c r="BC78" i="10"/>
  <c r="G10" i="9" s="1"/>
  <c r="BB78" i="10"/>
  <c r="F10" i="9" s="1"/>
  <c r="I78" i="10"/>
  <c r="G78"/>
  <c r="BE65"/>
  <c r="BD65"/>
  <c r="BC65"/>
  <c r="BB65"/>
  <c r="K65"/>
  <c r="I65"/>
  <c r="G65"/>
  <c r="BA65" s="1"/>
  <c r="BE63"/>
  <c r="BD63"/>
  <c r="BC63"/>
  <c r="BB63"/>
  <c r="K63"/>
  <c r="I63"/>
  <c r="G63"/>
  <c r="BA63" s="1"/>
  <c r="BE60"/>
  <c r="BD60"/>
  <c r="BC60"/>
  <c r="BB60"/>
  <c r="K60"/>
  <c r="I60"/>
  <c r="G60"/>
  <c r="BA60" s="1"/>
  <c r="B9" i="9"/>
  <c r="A9"/>
  <c r="BE67" i="10"/>
  <c r="I9" i="9" s="1"/>
  <c r="BD67" i="10"/>
  <c r="H9" i="9" s="1"/>
  <c r="BC67" i="10"/>
  <c r="G9" i="9" s="1"/>
  <c r="BB67" i="10"/>
  <c r="F9" i="9" s="1"/>
  <c r="K67" i="10"/>
  <c r="I67"/>
  <c r="G67"/>
  <c r="BE55"/>
  <c r="BD55"/>
  <c r="BC55"/>
  <c r="BB55"/>
  <c r="K55"/>
  <c r="I55"/>
  <c r="G55"/>
  <c r="BA55" s="1"/>
  <c r="BE53"/>
  <c r="BD53"/>
  <c r="BC53"/>
  <c r="BB53"/>
  <c r="K53"/>
  <c r="I53"/>
  <c r="G53"/>
  <c r="BA53" s="1"/>
  <c r="BE50"/>
  <c r="BD50"/>
  <c r="BC50"/>
  <c r="BB50"/>
  <c r="K50"/>
  <c r="I50"/>
  <c r="G50"/>
  <c r="BA50" s="1"/>
  <c r="BE47"/>
  <c r="BD47"/>
  <c r="BC47"/>
  <c r="BB47"/>
  <c r="K47"/>
  <c r="I47"/>
  <c r="G47"/>
  <c r="BA47" s="1"/>
  <c r="BA58" s="1"/>
  <c r="E8" i="9" s="1"/>
  <c r="B8"/>
  <c r="A8"/>
  <c r="BE58" i="10"/>
  <c r="I8" i="9" s="1"/>
  <c r="BD58" i="10"/>
  <c r="H8" i="9" s="1"/>
  <c r="BC58" i="10"/>
  <c r="G8" i="9" s="1"/>
  <c r="BB58" i="10"/>
  <c r="F8" i="9" s="1"/>
  <c r="K58" i="10"/>
  <c r="I58"/>
  <c r="G58"/>
  <c r="BE42"/>
  <c r="BD42"/>
  <c r="BC42"/>
  <c r="BB42"/>
  <c r="K42"/>
  <c r="I42"/>
  <c r="G42"/>
  <c r="BA42" s="1"/>
  <c r="BE38"/>
  <c r="BD38"/>
  <c r="BC38"/>
  <c r="BB38"/>
  <c r="K38"/>
  <c r="I38"/>
  <c r="G38"/>
  <c r="BA38" s="1"/>
  <c r="BE33"/>
  <c r="BD33"/>
  <c r="BC33"/>
  <c r="BB33"/>
  <c r="BA33"/>
  <c r="K33"/>
  <c r="I33"/>
  <c r="G33"/>
  <c r="BE30"/>
  <c r="BD30"/>
  <c r="BC30"/>
  <c r="BB30"/>
  <c r="K30"/>
  <c r="I30"/>
  <c r="G30"/>
  <c r="BA30" s="1"/>
  <c r="BE25"/>
  <c r="BD25"/>
  <c r="BC25"/>
  <c r="BB25"/>
  <c r="BA25"/>
  <c r="K25"/>
  <c r="I25"/>
  <c r="G25"/>
  <c r="BE22"/>
  <c r="BD22"/>
  <c r="BC22"/>
  <c r="BB22"/>
  <c r="K22"/>
  <c r="I22"/>
  <c r="G22"/>
  <c r="BA22" s="1"/>
  <c r="BE18"/>
  <c r="BD18"/>
  <c r="BC18"/>
  <c r="BB18"/>
  <c r="BA18"/>
  <c r="K18"/>
  <c r="I18"/>
  <c r="G18"/>
  <c r="BE14"/>
  <c r="BD14"/>
  <c r="BC14"/>
  <c r="BB14"/>
  <c r="K14"/>
  <c r="I14"/>
  <c r="G14"/>
  <c r="BA14" s="1"/>
  <c r="BE11"/>
  <c r="BD11"/>
  <c r="BC11"/>
  <c r="BB11"/>
  <c r="K11"/>
  <c r="I11"/>
  <c r="G11"/>
  <c r="BA11" s="1"/>
  <c r="BE8"/>
  <c r="BD8"/>
  <c r="BC8"/>
  <c r="BB8"/>
  <c r="BA8"/>
  <c r="K8"/>
  <c r="I8"/>
  <c r="G8"/>
  <c r="B7" i="9"/>
  <c r="A7"/>
  <c r="BE45" i="10"/>
  <c r="I7" i="9" s="1"/>
  <c r="BD45" i="10"/>
  <c r="H7" i="9" s="1"/>
  <c r="BC45" i="10"/>
  <c r="G7" i="9" s="1"/>
  <c r="BB45" i="10"/>
  <c r="F7" i="9" s="1"/>
  <c r="K45" i="10"/>
  <c r="I45"/>
  <c r="G45"/>
  <c r="E4"/>
  <c r="F3"/>
  <c r="G23" i="8"/>
  <c r="C33"/>
  <c r="F33" s="1"/>
  <c r="C31"/>
  <c r="G7"/>
  <c r="H33" i="6"/>
  <c r="G23" i="5" s="1"/>
  <c r="I32" i="6"/>
  <c r="G21" i="5"/>
  <c r="D21"/>
  <c r="I31" i="6"/>
  <c r="D20" i="5"/>
  <c r="I30" i="6"/>
  <c r="G20" i="5" s="1"/>
  <c r="D19"/>
  <c r="I29" i="6"/>
  <c r="G19" i="5" s="1"/>
  <c r="D18"/>
  <c r="I28" i="6"/>
  <c r="G18" i="5" s="1"/>
  <c r="G17"/>
  <c r="D17"/>
  <c r="I27" i="6"/>
  <c r="G16" i="5"/>
  <c r="D16"/>
  <c r="I26" i="6"/>
  <c r="D15" i="5"/>
  <c r="I25" i="6"/>
  <c r="G15" i="5" s="1"/>
  <c r="BE104" i="7"/>
  <c r="BD104"/>
  <c r="BC104"/>
  <c r="BB104"/>
  <c r="BA104"/>
  <c r="K104"/>
  <c r="I104"/>
  <c r="G104"/>
  <c r="BE103"/>
  <c r="BD103"/>
  <c r="BC103"/>
  <c r="BB103"/>
  <c r="BA103"/>
  <c r="K103"/>
  <c r="I103"/>
  <c r="G103"/>
  <c r="BE102"/>
  <c r="BD102"/>
  <c r="BC102"/>
  <c r="BB102"/>
  <c r="BA102"/>
  <c r="K102"/>
  <c r="I102"/>
  <c r="G102"/>
  <c r="BE101"/>
  <c r="BD101"/>
  <c r="BC101"/>
  <c r="BB101"/>
  <c r="BA101"/>
  <c r="K101"/>
  <c r="I101"/>
  <c r="G101"/>
  <c r="B19" i="6"/>
  <c r="A19"/>
  <c r="BE105" i="7"/>
  <c r="I19" i="6" s="1"/>
  <c r="BD105" i="7"/>
  <c r="H19" i="6" s="1"/>
  <c r="BC105" i="7"/>
  <c r="G19" i="6" s="1"/>
  <c r="BB105" i="7"/>
  <c r="F19" i="6" s="1"/>
  <c r="BA105" i="7"/>
  <c r="E19" i="6" s="1"/>
  <c r="K105" i="7"/>
  <c r="I105"/>
  <c r="G105"/>
  <c r="BE97"/>
  <c r="BD97"/>
  <c r="BC97"/>
  <c r="BA97"/>
  <c r="K97"/>
  <c r="I97"/>
  <c r="G97"/>
  <c r="BB97" s="1"/>
  <c r="BE94"/>
  <c r="BD94"/>
  <c r="BC94"/>
  <c r="BA94"/>
  <c r="K94"/>
  <c r="I94"/>
  <c r="G94"/>
  <c r="BB94" s="1"/>
  <c r="B18" i="6"/>
  <c r="A18"/>
  <c r="BE99" i="7"/>
  <c r="I18" i="6" s="1"/>
  <c r="BD99" i="7"/>
  <c r="H18" i="6" s="1"/>
  <c r="BC99" i="7"/>
  <c r="G18" i="6" s="1"/>
  <c r="BA99" i="7"/>
  <c r="E18" i="6" s="1"/>
  <c r="K99" i="7"/>
  <c r="I99"/>
  <c r="G99"/>
  <c r="BE90"/>
  <c r="BD90"/>
  <c r="BC90"/>
  <c r="BA90"/>
  <c r="K90"/>
  <c r="I90"/>
  <c r="G90"/>
  <c r="BB90" s="1"/>
  <c r="BE88"/>
  <c r="BD88"/>
  <c r="BC88"/>
  <c r="BA88"/>
  <c r="K88"/>
  <c r="I88"/>
  <c r="G88"/>
  <c r="BB88" s="1"/>
  <c r="BE86"/>
  <c r="BD86"/>
  <c r="BC86"/>
  <c r="BA86"/>
  <c r="K86"/>
  <c r="I86"/>
  <c r="G86"/>
  <c r="BB86" s="1"/>
  <c r="BB92" s="1"/>
  <c r="F17" i="6" s="1"/>
  <c r="B17"/>
  <c r="A17"/>
  <c r="BE92" i="7"/>
  <c r="I17" i="6" s="1"/>
  <c r="BD92" i="7"/>
  <c r="H17" i="6" s="1"/>
  <c r="BC92" i="7"/>
  <c r="G17" i="6" s="1"/>
  <c r="BA92" i="7"/>
  <c r="E17" i="6" s="1"/>
  <c r="K92" i="7"/>
  <c r="I92"/>
  <c r="G92"/>
  <c r="BE83"/>
  <c r="BD83"/>
  <c r="BC83"/>
  <c r="BB83"/>
  <c r="K83"/>
  <c r="I83"/>
  <c r="G83"/>
  <c r="BA83" s="1"/>
  <c r="BA84" s="1"/>
  <c r="E16" i="6" s="1"/>
  <c r="B16"/>
  <c r="A16"/>
  <c r="BE84" i="7"/>
  <c r="I16" i="6" s="1"/>
  <c r="BD84" i="7"/>
  <c r="H16" i="6" s="1"/>
  <c r="BC84" i="7"/>
  <c r="G16" i="6" s="1"/>
  <c r="BB84" i="7"/>
  <c r="F16" i="6" s="1"/>
  <c r="K84" i="7"/>
  <c r="I84"/>
  <c r="G84"/>
  <c r="BE79"/>
  <c r="BD79"/>
  <c r="BC79"/>
  <c r="BB79"/>
  <c r="K79"/>
  <c r="I79"/>
  <c r="G79"/>
  <c r="BA79" s="1"/>
  <c r="BA81" s="1"/>
  <c r="E15" i="6" s="1"/>
  <c r="B15"/>
  <c r="A15"/>
  <c r="BE81" i="7"/>
  <c r="I15" i="6" s="1"/>
  <c r="BD81" i="7"/>
  <c r="H15" i="6" s="1"/>
  <c r="BC81" i="7"/>
  <c r="G15" i="6" s="1"/>
  <c r="BB81" i="7"/>
  <c r="F15" i="6" s="1"/>
  <c r="K81" i="7"/>
  <c r="I81"/>
  <c r="G81"/>
  <c r="BE73"/>
  <c r="BD73"/>
  <c r="BC73"/>
  <c r="BB73"/>
  <c r="K73"/>
  <c r="I73"/>
  <c r="G73"/>
  <c r="BA73" s="1"/>
  <c r="BE70"/>
  <c r="BD70"/>
  <c r="BC70"/>
  <c r="BB70"/>
  <c r="K70"/>
  <c r="I70"/>
  <c r="G70"/>
  <c r="BA70" s="1"/>
  <c r="BE67"/>
  <c r="BD67"/>
  <c r="BC67"/>
  <c r="BB67"/>
  <c r="K67"/>
  <c r="I67"/>
  <c r="G67"/>
  <c r="BA67" s="1"/>
  <c r="B14" i="6"/>
  <c r="A14"/>
  <c r="BE77" i="7"/>
  <c r="I14" i="6" s="1"/>
  <c r="BD77" i="7"/>
  <c r="H14" i="6" s="1"/>
  <c r="BC77" i="7"/>
  <c r="G14" i="6" s="1"/>
  <c r="BB77" i="7"/>
  <c r="F14" i="6" s="1"/>
  <c r="K77" i="7"/>
  <c r="I77"/>
  <c r="G77"/>
  <c r="BE63"/>
  <c r="BD63"/>
  <c r="BC63"/>
  <c r="BB63"/>
  <c r="K63"/>
  <c r="I63"/>
  <c r="G63"/>
  <c r="BA63" s="1"/>
  <c r="BE61"/>
  <c r="BD61"/>
  <c r="BC61"/>
  <c r="BB61"/>
  <c r="K61"/>
  <c r="I61"/>
  <c r="G61"/>
  <c r="BA61" s="1"/>
  <c r="BE58"/>
  <c r="BD58"/>
  <c r="BC58"/>
  <c r="BB58"/>
  <c r="K58"/>
  <c r="I58"/>
  <c r="G58"/>
  <c r="BA58" s="1"/>
  <c r="BA65" s="1"/>
  <c r="E13" i="6" s="1"/>
  <c r="B13"/>
  <c r="A13"/>
  <c r="BE65" i="7"/>
  <c r="I13" i="6" s="1"/>
  <c r="BD65" i="7"/>
  <c r="H13" i="6" s="1"/>
  <c r="BC65" i="7"/>
  <c r="G13" i="6" s="1"/>
  <c r="BB65" i="7"/>
  <c r="F13" i="6" s="1"/>
  <c r="K65" i="7"/>
  <c r="I65"/>
  <c r="G65"/>
  <c r="BE53"/>
  <c r="BD53"/>
  <c r="BC53"/>
  <c r="BB53"/>
  <c r="K53"/>
  <c r="I53"/>
  <c r="G53"/>
  <c r="BA53" s="1"/>
  <c r="BA56" s="1"/>
  <c r="E12" i="6" s="1"/>
  <c r="B12"/>
  <c r="A12"/>
  <c r="BE56" i="7"/>
  <c r="I12" i="6" s="1"/>
  <c r="BD56" i="7"/>
  <c r="H12" i="6" s="1"/>
  <c r="BC56" i="7"/>
  <c r="G12" i="6" s="1"/>
  <c r="BB56" i="7"/>
  <c r="F12" i="6" s="1"/>
  <c r="K56" i="7"/>
  <c r="I56"/>
  <c r="G56"/>
  <c r="BE48"/>
  <c r="BD48"/>
  <c r="BC48"/>
  <c r="BB48"/>
  <c r="K48"/>
  <c r="I48"/>
  <c r="G48"/>
  <c r="BA48" s="1"/>
  <c r="BE44"/>
  <c r="BD44"/>
  <c r="BC44"/>
  <c r="BB44"/>
  <c r="K44"/>
  <c r="I44"/>
  <c r="G44"/>
  <c r="BA44" s="1"/>
  <c r="B11" i="6"/>
  <c r="A11"/>
  <c r="BE51" i="7"/>
  <c r="I11" i="6" s="1"/>
  <c r="BD51" i="7"/>
  <c r="H11" i="6" s="1"/>
  <c r="BC51" i="7"/>
  <c r="G11" i="6" s="1"/>
  <c r="BB51" i="7"/>
  <c r="F11" i="6" s="1"/>
  <c r="K51" i="7"/>
  <c r="I51"/>
  <c r="G51"/>
  <c r="BE38"/>
  <c r="BD38"/>
  <c r="BC38"/>
  <c r="BB38"/>
  <c r="K38"/>
  <c r="I38"/>
  <c r="G38"/>
  <c r="BA38" s="1"/>
  <c r="BA42" s="1"/>
  <c r="E10" i="6" s="1"/>
  <c r="B10"/>
  <c r="A10"/>
  <c r="BE42" i="7"/>
  <c r="I10" i="6" s="1"/>
  <c r="BD42" i="7"/>
  <c r="H10" i="6" s="1"/>
  <c r="BC42" i="7"/>
  <c r="G10" i="6" s="1"/>
  <c r="BB42" i="7"/>
  <c r="F10" i="6" s="1"/>
  <c r="K42" i="7"/>
  <c r="I42"/>
  <c r="G42"/>
  <c r="BE33"/>
  <c r="BD33"/>
  <c r="BC33"/>
  <c r="BB33"/>
  <c r="K33"/>
  <c r="I33"/>
  <c r="G33"/>
  <c r="BA33" s="1"/>
  <c r="BE31"/>
  <c r="BD31"/>
  <c r="BC31"/>
  <c r="BB31"/>
  <c r="K31"/>
  <c r="I31"/>
  <c r="G31"/>
  <c r="BA31" s="1"/>
  <c r="BE28"/>
  <c r="BD28"/>
  <c r="BC28"/>
  <c r="BB28"/>
  <c r="K28"/>
  <c r="I28"/>
  <c r="G28"/>
  <c r="BA28" s="1"/>
  <c r="BE25"/>
  <c r="BD25"/>
  <c r="BC25"/>
  <c r="BB25"/>
  <c r="K25"/>
  <c r="I25"/>
  <c r="G25"/>
  <c r="BA25" s="1"/>
  <c r="BA36" s="1"/>
  <c r="E9" i="6" s="1"/>
  <c r="B9"/>
  <c r="A9"/>
  <c r="BE36" i="7"/>
  <c r="I9" i="6" s="1"/>
  <c r="BD36" i="7"/>
  <c r="H9" i="6" s="1"/>
  <c r="BC36" i="7"/>
  <c r="G9" i="6" s="1"/>
  <c r="BB36" i="7"/>
  <c r="F9" i="6" s="1"/>
  <c r="K36" i="7"/>
  <c r="I36"/>
  <c r="G36"/>
  <c r="BE20"/>
  <c r="BD20"/>
  <c r="BC20"/>
  <c r="BB20"/>
  <c r="K20"/>
  <c r="I20"/>
  <c r="G20"/>
  <c r="BA20" s="1"/>
  <c r="BE17"/>
  <c r="BD17"/>
  <c r="BC17"/>
  <c r="BB17"/>
  <c r="K17"/>
  <c r="I17"/>
  <c r="G17"/>
  <c r="BA17" s="1"/>
  <c r="BE14"/>
  <c r="BD14"/>
  <c r="BC14"/>
  <c r="BB14"/>
  <c r="K14"/>
  <c r="I14"/>
  <c r="G14"/>
  <c r="BA14" s="1"/>
  <c r="B8" i="6"/>
  <c r="A8"/>
  <c r="BE23" i="7"/>
  <c r="I8" i="6" s="1"/>
  <c r="BD23" i="7"/>
  <c r="H8" i="6" s="1"/>
  <c r="BC23" i="7"/>
  <c r="G8" i="6" s="1"/>
  <c r="BB23" i="7"/>
  <c r="F8" i="6" s="1"/>
  <c r="K23" i="7"/>
  <c r="I23"/>
  <c r="G23"/>
  <c r="BE8"/>
  <c r="BD8"/>
  <c r="BC8"/>
  <c r="BB8"/>
  <c r="K8"/>
  <c r="I8"/>
  <c r="G8"/>
  <c r="BA8" s="1"/>
  <c r="BA12" s="1"/>
  <c r="E7" i="6" s="1"/>
  <c r="B7"/>
  <c r="A7"/>
  <c r="BE12" i="7"/>
  <c r="I7" i="6" s="1"/>
  <c r="BD12" i="7"/>
  <c r="H7" i="6" s="1"/>
  <c r="BC12" i="7"/>
  <c r="G7" i="6" s="1"/>
  <c r="BB12" i="7"/>
  <c r="F7" i="6" s="1"/>
  <c r="K12" i="7"/>
  <c r="I12"/>
  <c r="G12"/>
  <c r="E4"/>
  <c r="F3"/>
  <c r="C33" i="5"/>
  <c r="F33" s="1"/>
  <c r="C31"/>
  <c r="G7"/>
  <c r="H21" i="3"/>
  <c r="G23" i="2" s="1"/>
  <c r="I20" i="3"/>
  <c r="G21" i="2"/>
  <c r="D21"/>
  <c r="I19" i="3"/>
  <c r="G20" i="2"/>
  <c r="D20"/>
  <c r="I18" i="3"/>
  <c r="D19" i="2"/>
  <c r="I17" i="3"/>
  <c r="G19" i="2" s="1"/>
  <c r="D18"/>
  <c r="I16" i="3"/>
  <c r="G18" i="2" s="1"/>
  <c r="G17"/>
  <c r="D17"/>
  <c r="I15" i="3"/>
  <c r="G16" i="2"/>
  <c r="D16"/>
  <c r="I14" i="3"/>
  <c r="D15" i="2"/>
  <c r="I13" i="3"/>
  <c r="G15" i="2" s="1"/>
  <c r="BE73" i="4"/>
  <c r="BD73"/>
  <c r="BC73"/>
  <c r="BB73"/>
  <c r="K73"/>
  <c r="I73"/>
  <c r="G73"/>
  <c r="BA73" s="1"/>
  <c r="BE67"/>
  <c r="BD67"/>
  <c r="BC67"/>
  <c r="BB67"/>
  <c r="K67"/>
  <c r="I67"/>
  <c r="G67"/>
  <c r="BA67" s="1"/>
  <c r="BE65"/>
  <c r="BD65"/>
  <c r="BC65"/>
  <c r="BB65"/>
  <c r="K65"/>
  <c r="I65"/>
  <c r="G65"/>
  <c r="BA65" s="1"/>
  <c r="BE63"/>
  <c r="BD63"/>
  <c r="BC63"/>
  <c r="BB63"/>
  <c r="K63"/>
  <c r="I63"/>
  <c r="G63"/>
  <c r="BA63" s="1"/>
  <c r="BE61"/>
  <c r="BD61"/>
  <c r="BC61"/>
  <c r="BB61"/>
  <c r="K61"/>
  <c r="I61"/>
  <c r="G61"/>
  <c r="BA61" s="1"/>
  <c r="BE60"/>
  <c r="BD60"/>
  <c r="BC60"/>
  <c r="BB60"/>
  <c r="K60"/>
  <c r="I60"/>
  <c r="G60"/>
  <c r="BA60" s="1"/>
  <c r="BE54"/>
  <c r="BD54"/>
  <c r="BC54"/>
  <c r="BB54"/>
  <c r="K54"/>
  <c r="I54"/>
  <c r="G54"/>
  <c r="BA54" s="1"/>
  <c r="BE50"/>
  <c r="BD50"/>
  <c r="BC50"/>
  <c r="BB50"/>
  <c r="K50"/>
  <c r="I50"/>
  <c r="G50"/>
  <c r="BA50" s="1"/>
  <c r="BE48"/>
  <c r="BD48"/>
  <c r="BC48"/>
  <c r="BB48"/>
  <c r="K48"/>
  <c r="I48"/>
  <c r="G48"/>
  <c r="BA48" s="1"/>
  <c r="BE45"/>
  <c r="BD45"/>
  <c r="BC45"/>
  <c r="BB45"/>
  <c r="K45"/>
  <c r="I45"/>
  <c r="G45"/>
  <c r="BA45" s="1"/>
  <c r="BE43"/>
  <c r="BD43"/>
  <c r="BC43"/>
  <c r="BB43"/>
  <c r="K43"/>
  <c r="I43"/>
  <c r="G43"/>
  <c r="BA43" s="1"/>
  <c r="BE39"/>
  <c r="BD39"/>
  <c r="BC39"/>
  <c r="BB39"/>
  <c r="K39"/>
  <c r="I39"/>
  <c r="G39"/>
  <c r="BA39" s="1"/>
  <c r="BE37"/>
  <c r="BD37"/>
  <c r="BC37"/>
  <c r="BB37"/>
  <c r="K37"/>
  <c r="I37"/>
  <c r="G37"/>
  <c r="BA37" s="1"/>
  <c r="BE24"/>
  <c r="BD24"/>
  <c r="BC24"/>
  <c r="BB24"/>
  <c r="K24"/>
  <c r="I24"/>
  <c r="G24"/>
  <c r="BA24" s="1"/>
  <c r="BE20"/>
  <c r="BD20"/>
  <c r="BC20"/>
  <c r="BB20"/>
  <c r="K20"/>
  <c r="I20"/>
  <c r="G20"/>
  <c r="BA20" s="1"/>
  <c r="BE16"/>
  <c r="BD16"/>
  <c r="BC16"/>
  <c r="BB16"/>
  <c r="K16"/>
  <c r="I16"/>
  <c r="G16"/>
  <c r="BA16" s="1"/>
  <c r="BE8"/>
  <c r="BD8"/>
  <c r="BD75" s="1"/>
  <c r="H7" i="3" s="1"/>
  <c r="H8" s="1"/>
  <c r="C17" i="2" s="1"/>
  <c r="BC8" i="4"/>
  <c r="BB8"/>
  <c r="BB75" s="1"/>
  <c r="F7" i="3" s="1"/>
  <c r="F8" s="1"/>
  <c r="C16" i="2" s="1"/>
  <c r="K8" i="4"/>
  <c r="K75" s="1"/>
  <c r="I8"/>
  <c r="G8"/>
  <c r="G75" s="1"/>
  <c r="B7" i="3"/>
  <c r="A7"/>
  <c r="BE75" i="4"/>
  <c r="I7" i="3" s="1"/>
  <c r="I8" s="1"/>
  <c r="C21" i="2" s="1"/>
  <c r="BC75" i="4"/>
  <c r="G7" i="3" s="1"/>
  <c r="G8" s="1"/>
  <c r="C18" i="2" s="1"/>
  <c r="I75" i="4"/>
  <c r="E4"/>
  <c r="F3"/>
  <c r="F33" i="2"/>
  <c r="C33"/>
  <c r="C31"/>
  <c r="G7"/>
  <c r="H94" i="1"/>
  <c r="J76"/>
  <c r="I76"/>
  <c r="H76"/>
  <c r="G76"/>
  <c r="F76"/>
  <c r="H45"/>
  <c r="G45"/>
  <c r="I44"/>
  <c r="F44" s="1"/>
  <c r="I43"/>
  <c r="F43" s="1"/>
  <c r="I42"/>
  <c r="F42" s="1"/>
  <c r="I41"/>
  <c r="H40"/>
  <c r="G40"/>
  <c r="H34"/>
  <c r="I21" s="1"/>
  <c r="I22" s="1"/>
  <c r="G34"/>
  <c r="I33"/>
  <c r="F33" s="1"/>
  <c r="I32"/>
  <c r="F32" s="1"/>
  <c r="I31"/>
  <c r="F31" s="1"/>
  <c r="I30"/>
  <c r="H29"/>
  <c r="G29"/>
  <c r="D22"/>
  <c r="D20"/>
  <c r="I19"/>
  <c r="BA135" i="13" l="1"/>
  <c r="E14" i="12" s="1"/>
  <c r="BA184" i="13"/>
  <c r="E18" i="12" s="1"/>
  <c r="BA103" i="13"/>
  <c r="E12" i="12" s="1"/>
  <c r="BB24" i="13"/>
  <c r="F7" i="12" s="1"/>
  <c r="G58" i="13"/>
  <c r="BA60"/>
  <c r="BA78" s="1"/>
  <c r="E10" i="12" s="1"/>
  <c r="G103" i="13"/>
  <c r="BB155"/>
  <c r="F15" i="12" s="1"/>
  <c r="G166" i="13"/>
  <c r="BD178"/>
  <c r="H17" i="12" s="1"/>
  <c r="G184" i="13"/>
  <c r="BD199"/>
  <c r="H19" i="12" s="1"/>
  <c r="K219" i="13"/>
  <c r="BA229"/>
  <c r="E22" i="12" s="1"/>
  <c r="BE242" i="13"/>
  <c r="I24" i="12" s="1"/>
  <c r="BA257" i="13"/>
  <c r="E26" i="12" s="1"/>
  <c r="BA45" i="13"/>
  <c r="E8" i="12" s="1"/>
  <c r="K24" i="13"/>
  <c r="BB58"/>
  <c r="F9" i="12" s="1"/>
  <c r="BD86" i="13"/>
  <c r="H11" i="12" s="1"/>
  <c r="K155" i="13"/>
  <c r="G178"/>
  <c r="BA199"/>
  <c r="E19" i="12" s="1"/>
  <c r="BD219" i="13"/>
  <c r="H21" i="12" s="1"/>
  <c r="I242" i="13"/>
  <c r="K250"/>
  <c r="BD58"/>
  <c r="H9" i="12" s="1"/>
  <c r="K178" i="13"/>
  <c r="K199"/>
  <c r="BB219"/>
  <c r="F21" i="12" s="1"/>
  <c r="G242" i="13"/>
  <c r="BB250"/>
  <c r="F25" i="12" s="1"/>
  <c r="G22" i="11"/>
  <c r="I27" i="12"/>
  <c r="C21" i="11" s="1"/>
  <c r="BA86" i="13"/>
  <c r="E11" i="12" s="1"/>
  <c r="G27"/>
  <c r="C18" i="11" s="1"/>
  <c r="BA24" i="13"/>
  <c r="E7" i="12" s="1"/>
  <c r="BA155" i="13"/>
  <c r="E15" i="12" s="1"/>
  <c r="G24" i="13"/>
  <c r="BA47"/>
  <c r="BA58" s="1"/>
  <c r="E9" i="12" s="1"/>
  <c r="G86" i="13"/>
  <c r="BA105"/>
  <c r="BA108" s="1"/>
  <c r="E13" i="12" s="1"/>
  <c r="G155" i="13"/>
  <c r="BA168"/>
  <c r="BA178" s="1"/>
  <c r="E17" i="12" s="1"/>
  <c r="G199" i="13"/>
  <c r="BA210"/>
  <c r="BA219" s="1"/>
  <c r="E21" i="12" s="1"/>
  <c r="G232" i="13"/>
  <c r="G250"/>
  <c r="G22" i="8"/>
  <c r="H16" i="9"/>
  <c r="C17" i="8" s="1"/>
  <c r="I16" i="9"/>
  <c r="C21" i="8" s="1"/>
  <c r="G16" i="9"/>
  <c r="C18" i="8" s="1"/>
  <c r="F16" i="9"/>
  <c r="C16" i="8" s="1"/>
  <c r="BA45" i="10"/>
  <c r="E7" i="9" s="1"/>
  <c r="BA67" i="10"/>
  <c r="E9" i="9" s="1"/>
  <c r="BA78" i="10"/>
  <c r="E10" i="9" s="1"/>
  <c r="G85" i="10"/>
  <c r="I45" i="1"/>
  <c r="G22" i="5"/>
  <c r="G20" i="6"/>
  <c r="C18" i="5" s="1"/>
  <c r="BA51" i="7"/>
  <c r="E11" i="6" s="1"/>
  <c r="I20"/>
  <c r="C21" i="5" s="1"/>
  <c r="H20" i="6"/>
  <c r="C17" i="5" s="1"/>
  <c r="BA23" i="7"/>
  <c r="E8" i="6" s="1"/>
  <c r="BA77" i="7"/>
  <c r="E14" i="6" s="1"/>
  <c r="BB99" i="7"/>
  <c r="F18" i="6" s="1"/>
  <c r="F20" s="1"/>
  <c r="C16" i="5" s="1"/>
  <c r="E53" i="1"/>
  <c r="E72"/>
  <c r="E56"/>
  <c r="E54"/>
  <c r="E65"/>
  <c r="E68"/>
  <c r="E63"/>
  <c r="E70"/>
  <c r="E69"/>
  <c r="E61"/>
  <c r="E74"/>
  <c r="E58"/>
  <c r="F41"/>
  <c r="F45" s="1"/>
  <c r="G22" i="2"/>
  <c r="I20" i="1"/>
  <c r="I23" s="1"/>
  <c r="I34"/>
  <c r="F30"/>
  <c r="F34" s="1"/>
  <c r="E62"/>
  <c r="E71"/>
  <c r="E67"/>
  <c r="E55"/>
  <c r="E60"/>
  <c r="BA8" i="4"/>
  <c r="BA75" s="1"/>
  <c r="E7" i="3" s="1"/>
  <c r="E8" s="1"/>
  <c r="C15" i="2" s="1"/>
  <c r="C19" s="1"/>
  <c r="C22" s="1"/>
  <c r="C23" s="1"/>
  <c r="F30" s="1"/>
  <c r="E76" i="1"/>
  <c r="E59"/>
  <c r="E66"/>
  <c r="E73"/>
  <c r="E75"/>
  <c r="E57"/>
  <c r="E64"/>
  <c r="H27" i="12" l="1"/>
  <c r="C17" i="11" s="1"/>
  <c r="F27" i="12"/>
  <c r="C16" i="11" s="1"/>
  <c r="E27" i="12"/>
  <c r="C15" i="11" s="1"/>
  <c r="E16" i="9"/>
  <c r="C15" i="8" s="1"/>
  <c r="C19" s="1"/>
  <c r="C22" s="1"/>
  <c r="C23" s="1"/>
  <c r="F30" s="1"/>
  <c r="F31" s="1"/>
  <c r="E20" i="6"/>
  <c r="C15" i="5" s="1"/>
  <c r="C19" s="1"/>
  <c r="C22" s="1"/>
  <c r="C23" s="1"/>
  <c r="F30" s="1"/>
  <c r="F31" i="2"/>
  <c r="F34" s="1"/>
  <c r="J45" i="1"/>
  <c r="J42"/>
  <c r="J34"/>
  <c r="J41"/>
  <c r="J43"/>
  <c r="J32"/>
  <c r="J31"/>
  <c r="J30"/>
  <c r="J44"/>
  <c r="J33"/>
  <c r="C19" i="11" l="1"/>
  <c r="C22" s="1"/>
  <c r="C23" s="1"/>
  <c r="F30" s="1"/>
  <c r="F31" s="1"/>
  <c r="F34" s="1"/>
  <c r="F34" i="8"/>
  <c r="F31" i="5"/>
  <c r="F34" s="1"/>
</calcChain>
</file>

<file path=xl/sharedStrings.xml><?xml version="1.0" encoding="utf-8"?>
<sst xmlns="http://schemas.openxmlformats.org/spreadsheetml/2006/main" count="1813" uniqueCount="589">
  <si>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</si>
  <si>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</si>
  <si>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</si>
  <si>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</si>
  <si>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</si>
  <si>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</si>
  <si>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</si>
  <si>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</si>
  <si>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</si>
  <si>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</si>
  <si>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</si>
  <si>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</si>
  <si>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</si>
  <si>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</si>
  <si>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</si>
  <si>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</si>
  <si>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</si>
  <si>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</si>
  <si>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</si>
  <si>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</si>
  <si>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</si>
  <si>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</si>
  <si>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</si>
  <si>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</si>
  <si>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</si>
  <si>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</si>
  <si>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</si>
  <si>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</si>
  <si>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</si>
  <si>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</si>
  <si>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</si>
  <si>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</si>
  <si>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</si>
  <si>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</si>
  <si>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</si>
  <si>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</si>
  <si>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</si>
  <si>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</si>
  <si>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</si>
  <si>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</si>
  <si>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</si>
  <si>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</si>
  <si>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</si>
  <si>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</si>
  <si>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</si>
  <si>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</si>
  <si>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</si>
  <si>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</si>
  <si>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</si>
  <si>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</si>
  <si>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</si>
  <si>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</si>
  <si>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</si>
  <si>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</si>
  <si>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</si>
  <si>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</si>
  <si>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</si>
  <si>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</si>
  <si>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</si>
  <si>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</si>
  <si>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</si>
  <si>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</si>
  <si>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</si>
  <si>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</si>
  <si>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</si>
  <si>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</si>
  <si>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</si>
  <si>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</si>
  <si>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</si>
  <si>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</si>
  <si>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</si>
  <si>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</si>
  <si>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</si>
  <si>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</si>
  <si>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</si>
  <si>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</si>
  <si>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</si>
  <si>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</si>
  <si>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</si>
  <si>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</si>
  <si>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</si>
  <si>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</si>
  <si>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</si>
  <si>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</si>
  <si>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</si>
  <si>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</si>
  <si>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</si>
  <si>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</si>
  <si>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</si>
  <si>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</si>
  <si>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</si>
  <si>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</si>
  <si>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</si>
  <si>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</si>
  <si>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</si>
  <si>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</si>
  <si>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</si>
  <si>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</si>
  <si>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Celkem za</t>
  </si>
  <si>
    <t>SLEPÝ ROZPOČET</t>
  </si>
  <si>
    <t>Slepý rozpočet</t>
  </si>
  <si>
    <t>016-01</t>
  </si>
  <si>
    <t>Jez na Dyji, Krhovice - oprava LB zdi</t>
  </si>
  <si>
    <t>016-01 Jez na Dyji, Krhovice - oprava LB zdi</t>
  </si>
  <si>
    <t>00</t>
  </si>
  <si>
    <t>Ostatní a vedlejší náklady stavby</t>
  </si>
  <si>
    <t>00 Ostatní a vedlejší náklady stavby</t>
  </si>
  <si>
    <t>016-01-0</t>
  </si>
  <si>
    <t>11</t>
  </si>
  <si>
    <t>Přípravné a přidružené práce</t>
  </si>
  <si>
    <t>11 Přípravné a přidružené práce</t>
  </si>
  <si>
    <t>R001</t>
  </si>
  <si>
    <t>Ochranná hrázka v korytě toku MTŽ+DMTŽ+MAT</t>
  </si>
  <si>
    <t>m</t>
  </si>
  <si>
    <t>ohrázování stavebního místa v korytě toku,</t>
  </si>
  <si>
    <t>oddálení proudu v korytě a přes hranu jezu</t>
  </si>
  <si>
    <t>- kompletní náklady za realizaci ochranné hrázky výšky h=1,0m z lomového kamene hm200-500 kg</t>
  </si>
  <si>
    <t>a pytlováním</t>
  </si>
  <si>
    <t>včetně odstranění</t>
  </si>
  <si>
    <t>R003</t>
  </si>
  <si>
    <t xml:space="preserve">Zajištění ochrany vzrostlých stromů </t>
  </si>
  <si>
    <t>kus</t>
  </si>
  <si>
    <t>před poškozením</t>
  </si>
  <si>
    <t>(obednění stromů)</t>
  </si>
  <si>
    <t>jedná se o stromy v rámci příjezdové komunikace a v prostoru u hranic vlastního obvodu stavby - bude určeno a označeno před započetím stavby</t>
  </si>
  <si>
    <t>R004</t>
  </si>
  <si>
    <t xml:space="preserve">Protokolární předání stavbou dotčených pozemků </t>
  </si>
  <si>
    <t>m2</t>
  </si>
  <si>
    <t>a komunikací, uvedených do původního stavu, zpět jejich vlastníkům</t>
  </si>
  <si>
    <t>příjezd podél náhonu:200*3,0</t>
  </si>
  <si>
    <t>příjezd podél řeky - parcely 7371 a 7372:400*3,0</t>
  </si>
  <si>
    <t>R006</t>
  </si>
  <si>
    <t>Projednání a zřízení přejezdů a sjezdů do koryta údržba dotčených komunikací, odstr. přejezdů</t>
  </si>
  <si>
    <t>včetně uvedení všech povrchů komunikací do původního stavu a jejich protokolární předání</t>
  </si>
  <si>
    <t>kompletní odstranění přejezdů a sjezdů vč. podsypných vrstev a souvisejících materiálů a konstrukcí</t>
  </si>
  <si>
    <t>rozsah:</t>
  </si>
  <si>
    <t>-dočasné zpevnění příjedů ŠD tl.200 mm v celém rozsahu</t>
  </si>
  <si>
    <t>-dočasné zpevnění příjezdů silničními panely 300/100</t>
  </si>
  <si>
    <t>v 30% plochy příjezdů</t>
  </si>
  <si>
    <t>R007</t>
  </si>
  <si>
    <t>Zajištění zvláštního užívání komunikací a veřejných ploch</t>
  </si>
  <si>
    <t>kpl</t>
  </si>
  <si>
    <t>vč. poplatků</t>
  </si>
  <si>
    <t>R008</t>
  </si>
  <si>
    <t xml:space="preserve">Zajištění dopravního značení </t>
  </si>
  <si>
    <t xml:space="preserve"> a to v rozsahu nezbytném pro řádné a bezpečné provádění stavby</t>
  </si>
  <si>
    <t>R009</t>
  </si>
  <si>
    <t xml:space="preserve">Zajištění a zabezpečení staveniště, </t>
  </si>
  <si>
    <t>zřízení a likvidace zařízení staveniště, včetně případných přípojek, přístupů, deponií apod. pro všechny objekty stavby</t>
  </si>
  <si>
    <t>R010</t>
  </si>
  <si>
    <t xml:space="preserve">Vytýčení inženýrských sítí a zařízení, </t>
  </si>
  <si>
    <t>včetně zajištění případné aktualizace vyjádření správců sítí, která pozbudou platnosti v období mezi předáním staveniště a vytyčením sítí,</t>
  </si>
  <si>
    <t>zajištění všech nezbytných opatření, jimiž bude předejito porušení jekékoliv inženýrské sítě během stavby</t>
  </si>
  <si>
    <t>R012</t>
  </si>
  <si>
    <t xml:space="preserve">Zpracování a předání realizační dokumentace stavby </t>
  </si>
  <si>
    <t>R015</t>
  </si>
  <si>
    <t xml:space="preserve">Pasportizace stavby </t>
  </si>
  <si>
    <t>Fotodokumentace před zahájením stavby.</t>
  </si>
  <si>
    <t>Fotodokumentace průběhu stavby.</t>
  </si>
  <si>
    <t>Pasportizace komunikací, objektů a dalších souvisejících prvků se stavbou.</t>
  </si>
  <si>
    <t>R016</t>
  </si>
  <si>
    <t xml:space="preserve">Zajištění plnění povinností dle zák. č.309/2006 Sb </t>
  </si>
  <si>
    <t xml:space="preserve">zejména zajištění zajištěni BOZP v rámci staveniště, </t>
  </si>
  <si>
    <t>označení straveniště,</t>
  </si>
  <si>
    <t>zajištění zábran a označení při výkopových pracech</t>
  </si>
  <si>
    <t xml:space="preserve">označení vjezdu na stavbu, </t>
  </si>
  <si>
    <t>v rámci trasy příjezdu ke stavbě, atd.</t>
  </si>
  <si>
    <t>R017</t>
  </si>
  <si>
    <t>Zpracování havarijního a povodňového plánu pro celou stavbu</t>
  </si>
  <si>
    <t>R018</t>
  </si>
  <si>
    <t>Zpracování a předání geodetického zaměření skutečně provedené stavby</t>
  </si>
  <si>
    <t>odborně způsobilou osobou v oboru zeměměřičství (3paré + 1 v elektronické formě) objednateli, které bude obsahovat polohopisné a výškopisné zaměření stavby a jejích jednotlivých objektů (situace, podélný profil, příčné profily) s návazností na katastr nemovitostí a projektovou dokumentaci</t>
  </si>
  <si>
    <t>R019</t>
  </si>
  <si>
    <t>Zpracování a předání dokumentace skutečného provedení stavby (2 paré) objednateli</t>
  </si>
  <si>
    <t>pro celou stavbu</t>
  </si>
  <si>
    <t>R020</t>
  </si>
  <si>
    <t>Vypracování geometrického plánu na všechny dotčené parcely stavby</t>
  </si>
  <si>
    <t>soubor</t>
  </si>
  <si>
    <t>6 výtisků+1x el. forma</t>
  </si>
  <si>
    <t>R021</t>
  </si>
  <si>
    <t>Zajištění všech nezbytných zkoušek nutných pro řádné provádění a dokončení díla</t>
  </si>
  <si>
    <t>- kontrolním měřením kvality prací v rozsahu projektem předepsaných a dalších vyžádaných zkoušek prováděných prostřednictvím akreditovaných zkušeben</t>
  </si>
  <si>
    <t>- zajištěním a provedením všech nutných zkoušek dle ČSN (případně jiných norem vztahujících se k prováděnému dílu včetně pořízení protokolů zajištěných u akreditované zkušebny)</t>
  </si>
  <si>
    <t>hutnící zkoušky - ProctorStandard</t>
  </si>
  <si>
    <t>odtrhové zkoušky při sanaci betonové kce</t>
  </si>
  <si>
    <t>R023</t>
  </si>
  <si>
    <t xml:space="preserve">Vytyčení stavby </t>
  </si>
  <si>
    <t>(případně hranic pozemků nebo provedení jiných geodetických prací) odborně způsobilou osobou v oboru zeměměřičství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</si>
  <si>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</si>
  <si>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</si>
  <si>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</si>
  <si>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</si>
  <si>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</si>
  <si>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</si>
  <si>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</si>
  <si>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</si>
  <si>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016-01-0 Ostatní a vedlejší náklady stavby</t>
  </si>
  <si>
    <t>01</t>
  </si>
  <si>
    <t>Oprava kamenné dlažby</t>
  </si>
  <si>
    <t>01 Oprava kamenné dlažby</t>
  </si>
  <si>
    <t>016-01-1</t>
  </si>
  <si>
    <t>21</t>
  </si>
  <si>
    <t>Úprava podloží a základ.spáry</t>
  </si>
  <si>
    <t>21 Úprava podloží a základ.spáry</t>
  </si>
  <si>
    <t>216904112R00</t>
  </si>
  <si>
    <t xml:space="preserve">Očištění tlakovou vodou zdiva stěn a rubu kleneb </t>
  </si>
  <si>
    <t>min. 300 Bar</t>
  </si>
  <si>
    <t>viz. příohy: C.3., D.1., D.2., D.3., D.4.</t>
  </si>
  <si>
    <t>plocha stávající dlažby - oměřena plocha:25</t>
  </si>
  <si>
    <t>28</t>
  </si>
  <si>
    <t>Zpevňování hornin a konstrukcí</t>
  </si>
  <si>
    <t>28 Zpevňování hornin a konstrukcí</t>
  </si>
  <si>
    <t>289362211R00</t>
  </si>
  <si>
    <t xml:space="preserve">Výztuž příčná, podélná stěn z 10335, D do 8 mm </t>
  </si>
  <si>
    <t>t</t>
  </si>
  <si>
    <t>viz. příohy: C.3., D.1., D.2., D.3., D.4., D.5.</t>
  </si>
  <si>
    <t>0,3*(3,0*0,6*25)*0,001*1,1</t>
  </si>
  <si>
    <t>289363211R00</t>
  </si>
  <si>
    <t xml:space="preserve">Kotvičky výztuže do tmelu hl.20 cm, z 10216, 8 mm </t>
  </si>
  <si>
    <t>(3,0*0,6)*25</t>
  </si>
  <si>
    <t>289902122R00</t>
  </si>
  <si>
    <t xml:space="preserve">Odsekání betonu stěn, vrstvy do 100 mm </t>
  </si>
  <si>
    <t>stávající přebetonování dlažby-oměřeno v terénu:10</t>
  </si>
  <si>
    <t>31</t>
  </si>
  <si>
    <t>Zdi podpěrné a volné</t>
  </si>
  <si>
    <t>31 Zdi podpěrné a volné</t>
  </si>
  <si>
    <t>317321118R00</t>
  </si>
  <si>
    <t xml:space="preserve">Římsy ze železového betonu C 30/37 </t>
  </si>
  <si>
    <t>m3</t>
  </si>
  <si>
    <t>3,0*0,14*0,7</t>
  </si>
  <si>
    <t>317351105R00</t>
  </si>
  <si>
    <t xml:space="preserve">Bednění říms - zřízení </t>
  </si>
  <si>
    <t>3,0*0,15+3,0*(0,13+0,1)</t>
  </si>
  <si>
    <t>317351106R00</t>
  </si>
  <si>
    <t xml:space="preserve">Bednění říms - odstranění </t>
  </si>
  <si>
    <t>317361921R00</t>
  </si>
  <si>
    <t xml:space="preserve">Výztuž překladů a říms ze svařovaných sítí </t>
  </si>
  <si>
    <t>0,6*2,9*0,006*1,1</t>
  </si>
  <si>
    <t>46</t>
  </si>
  <si>
    <t>Zpevněné plochy</t>
  </si>
  <si>
    <t>46 Zpevněné plochy</t>
  </si>
  <si>
    <t>465513317R00</t>
  </si>
  <si>
    <t xml:space="preserve">Oprava kam.dlažby do 20 m2 na MC,tl.30 cm s vyspár </t>
  </si>
  <si>
    <t xml:space="preserve">položka zahrnuje veškeré práce spojené s doplněním dlažby z LK - včetně vyčištění prostoru pro doplnění dlažby, dodávky a osazení nového lomového kamene a provedení spárování </t>
  </si>
  <si>
    <t>doplnění dlažby z LK - pata opevnění:5</t>
  </si>
  <si>
    <t>62</t>
  </si>
  <si>
    <t>Úpravy povrchů vnější</t>
  </si>
  <si>
    <t>62 Úpravy povrchů vnější</t>
  </si>
  <si>
    <t>627453210R00</t>
  </si>
  <si>
    <t xml:space="preserve">Oprava spárování dlažeb z kamene plochy nad 4 m2 </t>
  </si>
  <si>
    <t>spárovací hmotou (min. MC20) včetně vysekání a vyčištění spár</t>
  </si>
  <si>
    <t>plocha stanovená pro opravu spárování stávající kamenné dlažby - oměřeno na lokalitě:25</t>
  </si>
  <si>
    <t>R62001</t>
  </si>
  <si>
    <t>Příplatek-použití materiálu  1-komp. trvale elast. na PU bázi pro spárování kam. zdiva</t>
  </si>
  <si>
    <t>25+5</t>
  </si>
  <si>
    <t>93</t>
  </si>
  <si>
    <t>Dokončovací práce inženýrskách staveb</t>
  </si>
  <si>
    <t>93 Dokončovací práce inženýrskách staveb</t>
  </si>
  <si>
    <t>938901101R00</t>
  </si>
  <si>
    <t xml:space="preserve">Očištění dlažby z lom.kam./ bet. desek od porostu </t>
  </si>
  <si>
    <t>94</t>
  </si>
  <si>
    <t>Lešení a stavební výtahy</t>
  </si>
  <si>
    <t>94 Lešení a stavební výtahy</t>
  </si>
  <si>
    <t>941941031R00</t>
  </si>
  <si>
    <t xml:space="preserve">Montáž lešení leh.řad.s podlahami,š.do 1 m, H 10 m </t>
  </si>
  <si>
    <t>4,0*3,0</t>
  </si>
  <si>
    <t>941941191R00</t>
  </si>
  <si>
    <t xml:space="preserve">Příplatek za každý měsíc použití lešení k pol.1031 </t>
  </si>
  <si>
    <t>941944831R00</t>
  </si>
  <si>
    <t xml:space="preserve">Demontáž lešení leh.řad.bez podlah,š.1 m,H 10 m </t>
  </si>
  <si>
    <t>95</t>
  </si>
  <si>
    <t>Dokončovací konstrukce na pozemních stavbách</t>
  </si>
  <si>
    <t>95 Dokončovací konstrukce na pozemních stavbách</t>
  </si>
  <si>
    <t>13211232</t>
  </si>
  <si>
    <t>Tyč ocelová kruhová jakost 11373  D 10 mm</t>
  </si>
  <si>
    <t>T</t>
  </si>
  <si>
    <t>výplň zábradlí:3*(9*0,74)*0,000617*1,1</t>
  </si>
  <si>
    <t>14311334</t>
  </si>
  <si>
    <t>Trubka podélně svařovaná hladká 11373  25x2,6 mm</t>
  </si>
  <si>
    <t>viz. příohy: C.3., D.1., D.2., D.3., D.4., D.5</t>
  </si>
  <si>
    <t>2*3,0*1,1</t>
  </si>
  <si>
    <t>14314116</t>
  </si>
  <si>
    <t>Trubka podélně svařovaná hladká 11373  57x3,0 mm</t>
  </si>
  <si>
    <t>madlo:3,0*1,1</t>
  </si>
  <si>
    <t>stojky:3*1,04*1,1</t>
  </si>
  <si>
    <t>96</t>
  </si>
  <si>
    <t>Bourání konstrukcí</t>
  </si>
  <si>
    <t>96 Bourání konstrukcí</t>
  </si>
  <si>
    <t>966075141R00</t>
  </si>
  <si>
    <t xml:space="preserve">Odstranění mostního kovového zábradlí vcelku </t>
  </si>
  <si>
    <t>99</t>
  </si>
  <si>
    <t>Staveništní přesun hmot</t>
  </si>
  <si>
    <t>99 Staveništní přesun hmot</t>
  </si>
  <si>
    <t>998332011R00</t>
  </si>
  <si>
    <t xml:space="preserve">Přesun hmot, úpravy toků a kanálů, hráze ostatní </t>
  </si>
  <si>
    <t>767</t>
  </si>
  <si>
    <t>Konstrukce zámečnické</t>
  </si>
  <si>
    <t>767 Konstrukce zámečnické</t>
  </si>
  <si>
    <t>767161140R00</t>
  </si>
  <si>
    <t>Montáž zábradlí rovného z trubek do zdiva nad 45kg (vč. kotevní desky, chem.kotvy, záv.tyč, matky)</t>
  </si>
  <si>
    <t>767165120R00</t>
  </si>
  <si>
    <t xml:space="preserve">Montáž madel z trubek zábr. rovného - svařováním </t>
  </si>
  <si>
    <t>R767001</t>
  </si>
  <si>
    <t xml:space="preserve">Mtž výplně zábradlí - svařování </t>
  </si>
  <si>
    <t>783</t>
  </si>
  <si>
    <t>Nátěry</t>
  </si>
  <si>
    <t>783 Nátěry</t>
  </si>
  <si>
    <t>R783000</t>
  </si>
  <si>
    <t xml:space="preserve">Zinkování konstrukce zábradlí tl. min. 0,12 mm </t>
  </si>
  <si>
    <t>R783001</t>
  </si>
  <si>
    <t xml:space="preserve">Nátěr POLYTAR tl. 0,12 mm </t>
  </si>
  <si>
    <t>D96</t>
  </si>
  <si>
    <t>Přesuny suti a vybouraných hmot</t>
  </si>
  <si>
    <t>D96 Přesuny suti a vybouraných hmot</t>
  </si>
  <si>
    <t>979013112R00</t>
  </si>
  <si>
    <t xml:space="preserve">Svislá doprava vybouraných hmot na H do 3,5 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</si>
  <si>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</si>
  <si>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</si>
  <si>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</si>
  <si>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</si>
  <si>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979999999R00</t>
  </si>
  <si>
    <t xml:space="preserve">Poplatek za skladku 10 % příměsí </t>
  </si>
  <si>
    <t>016-01-1 Oprava kamenné dlažby</t>
  </si>
  <si>
    <t>02</t>
  </si>
  <si>
    <t>Sanace líce opěrné zdi</t>
  </si>
  <si>
    <t>02 Sanace líce opěrné zdi</t>
  </si>
  <si>
    <t>016-01-2</t>
  </si>
  <si>
    <t>viz. příohy: C.3., D.1., D.2., D.3., D.4.,</t>
  </si>
  <si>
    <t>plocha sanace líce opěrné zdi - oměřeno ze situace, PF:65</t>
  </si>
  <si>
    <t>289361123R00</t>
  </si>
  <si>
    <t xml:space="preserve">Výztuž ze svař.sítí na stěny zděné, drát D 6,3 mm </t>
  </si>
  <si>
    <t>65*1,1</t>
  </si>
  <si>
    <t>kotvičky výztuže-stěna:65*25*0,3*0,001*1,1</t>
  </si>
  <si>
    <t>-koruna (římsa):(21,5*0,6*25)*0,3*0,001*1,1</t>
  </si>
  <si>
    <t>do hloubky min.200-250 mm pod očištěný líc stěny:65*25</t>
  </si>
  <si>
    <t>-koruna (římsa):(21,5*0,6)*25</t>
  </si>
  <si>
    <t>+rezerva 10% (degradace podkladu):65*1,1</t>
  </si>
  <si>
    <t>R28001</t>
  </si>
  <si>
    <t>Adhezní můstek dodávka + aplikace</t>
  </si>
  <si>
    <t>kg</t>
  </si>
  <si>
    <t>1-komponentní malta s cementovým pojivem zesílená umělými vlákny, zušlechtěná umělými hmotami</t>
  </si>
  <si>
    <t>2kg/m2 :</t>
  </si>
  <si>
    <t>65*2,0</t>
  </si>
  <si>
    <t>R28002</t>
  </si>
  <si>
    <t>Penetrační nátěr - 2komp.disperze na bázi epx.prys dodávka+aplikace</t>
  </si>
  <si>
    <t>65*0,3</t>
  </si>
  <si>
    <t>R28003</t>
  </si>
  <si>
    <t>Finální stěrková vrstva - 3komp. vyrov. cem.+epox. dodávka+aplikace, tl. 5 mm</t>
  </si>
  <si>
    <t>3-komponentní, epoxidem modifikovaná cementová tixotropní jemně strukturovaná malta</t>
  </si>
  <si>
    <t>2,25 kg/m2/mm:</t>
  </si>
  <si>
    <t>celem 5mm:65*5*2,25</t>
  </si>
  <si>
    <t>R28004</t>
  </si>
  <si>
    <t>Sanace bet. stěn - stříkaná vrstva min. tl. 100 mm 1-komp. malta s cem.poj. zes um. vlákny</t>
  </si>
  <si>
    <t>1,9 kg/m2/mm:</t>
  </si>
  <si>
    <t>65*1,9*100</t>
  </si>
  <si>
    <t>R28005</t>
  </si>
  <si>
    <t>Sanace bet. konstrukce - příplatek za ztížené podm - provádění prací z koryta toku</t>
  </si>
  <si>
    <t>v úseku přelivné hrany jezu</t>
  </si>
  <si>
    <t>21,5*0,7*0,14</t>
  </si>
  <si>
    <t>21,5*(0,15+0,14+0,1)</t>
  </si>
  <si>
    <t>21,4*0,6*0,006*1,1</t>
  </si>
  <si>
    <t>20*4,0</t>
  </si>
  <si>
    <t>(21,5*9*0,74)*0,000617*1,1</t>
  </si>
  <si>
    <t>21,5*2*1,1</t>
  </si>
  <si>
    <t>(14*1,04+21,5)*1,1</t>
  </si>
  <si>
    <t>998324011R00</t>
  </si>
  <si>
    <t xml:space="preserve">Přesun hmot pro objekty v zemních hrázích </t>
  </si>
  <si>
    <t>madlo+stojky:21,5+14*1,04</t>
  </si>
  <si>
    <t>21,5*1,1*2</t>
  </si>
  <si>
    <t>979013119R00</t>
  </si>
  <si>
    <t xml:space="preserve">Příplatek k hmotám za každých dalších 3,5 m výšky </t>
  </si>
  <si>
    <t>016-01-2 Sanace líce opěrné zdi</t>
  </si>
  <si>
    <t>03</t>
  </si>
  <si>
    <t>Rekonstrukce opěrné zdi</t>
  </si>
  <si>
    <t>03 Rekonstrukce opěrné zdi</t>
  </si>
  <si>
    <t>016-01-3</t>
  </si>
  <si>
    <t>112201102R00</t>
  </si>
  <si>
    <t xml:space="preserve">Odstranění pařezů pod úrovní, o průměru 30 - 50 cm </t>
  </si>
  <si>
    <t>112201105U00</t>
  </si>
  <si>
    <t xml:space="preserve">Odstranění pařezů D 900-mm </t>
  </si>
  <si>
    <t>112211112R00</t>
  </si>
  <si>
    <t xml:space="preserve">Spálení pařezů na hromadách o D do 50 cm </t>
  </si>
  <si>
    <t>112211113R00</t>
  </si>
  <si>
    <t xml:space="preserve">Spálení pařezů na hromadách o D do 1 m </t>
  </si>
  <si>
    <t>114203103R00</t>
  </si>
  <si>
    <t xml:space="preserve">Rozebrání dlažeb z lom.kamene do MC, spáry MC </t>
  </si>
  <si>
    <t>dlažba mezi stáv. zdmi - plocha oměřena ze situace stavby:25</t>
  </si>
  <si>
    <t>114203104R00</t>
  </si>
  <si>
    <t xml:space="preserve">Rozebrání záhozů a rovnanin na sucho </t>
  </si>
  <si>
    <t>v patě zdí, základové spáře a v ploše úprav - oměřeno na lokalitě:110*0,5</t>
  </si>
  <si>
    <t>115101203R00</t>
  </si>
  <si>
    <t xml:space="preserve">Čerpání vody do výšky 10 m, přítok 1000-2000 l/min </t>
  </si>
  <si>
    <t>h</t>
  </si>
  <si>
    <t>115101303R00</t>
  </si>
  <si>
    <t xml:space="preserve">Pohotovost čerp.soupravy, výška 10 m,přítok 2000 l </t>
  </si>
  <si>
    <t>den</t>
  </si>
  <si>
    <t>12</t>
  </si>
  <si>
    <t>Odkopávky a prokopávky</t>
  </si>
  <si>
    <t>12 Odkopávky a prokopávky</t>
  </si>
  <si>
    <t>122201102R00</t>
  </si>
  <si>
    <t xml:space="preserve">Odkopávky nezapažené v hor. 3 do 1000 m3 </t>
  </si>
  <si>
    <t>výkopy po odbourání zdí:</t>
  </si>
  <si>
    <t>50%:(600-168)*0,5</t>
  </si>
  <si>
    <t>122201109R00</t>
  </si>
  <si>
    <t xml:space="preserve">Příplatek za lepivost - odkopávky v hor. 3 </t>
  </si>
  <si>
    <t>216*0,3</t>
  </si>
  <si>
    <t>122301102R00</t>
  </si>
  <si>
    <t xml:space="preserve">Odkopávky nezapažené v hor. 4 do 1000 m3 </t>
  </si>
  <si>
    <t>30%:(600-168)*0,3</t>
  </si>
  <si>
    <t>122301109R00</t>
  </si>
  <si>
    <t xml:space="preserve">Příplatek za lepivost - odkopávky v hor. 4 </t>
  </si>
  <si>
    <t>129,6*0,3</t>
  </si>
  <si>
    <t>122401102R00</t>
  </si>
  <si>
    <t xml:space="preserve">Odkopávky nezapažené v hor. 5 do 1000 m3 </t>
  </si>
  <si>
    <t>10%:(600-168,5)*0,1</t>
  </si>
  <si>
    <t>122501102R00</t>
  </si>
  <si>
    <t xml:space="preserve">Odkopávky nezapažené v hor.6 do 1000 m3 </t>
  </si>
  <si>
    <t>15</t>
  </si>
  <si>
    <t>Roubení</t>
  </si>
  <si>
    <t>15 Roubení</t>
  </si>
  <si>
    <t>151101202R00</t>
  </si>
  <si>
    <t xml:space="preserve">Pažení stěn výkopu - příložné - hloubky do 8 m </t>
  </si>
  <si>
    <t>35*5,5</t>
  </si>
  <si>
    <t>151101212R00</t>
  </si>
  <si>
    <t xml:space="preserve">Odstranění pažení stěn - příložné - hl. do 8 m </t>
  </si>
  <si>
    <t>151101402R00</t>
  </si>
  <si>
    <t xml:space="preserve">Vzepření stěn pažení - příložné - hl. do 8 m </t>
  </si>
  <si>
    <t>151101412R00</t>
  </si>
  <si>
    <t xml:space="preserve">Odstranění vzepření stěn - příložné - hl. do 8 m </t>
  </si>
  <si>
    <t>151401602R00</t>
  </si>
  <si>
    <t xml:space="preserve">Přepažení vzepření - příložné - hl. do 8 m </t>
  </si>
  <si>
    <t>16</t>
  </si>
  <si>
    <t>Přemístění výkopku</t>
  </si>
  <si>
    <t>16 Přemístění výkopku</t>
  </si>
  <si>
    <t>162201452R00</t>
  </si>
  <si>
    <t xml:space="preserve">Vodorovné přemístění pařezů  D 50 cm do 2000 m </t>
  </si>
  <si>
    <t>162201454R00</t>
  </si>
  <si>
    <t xml:space="preserve">Vodorovné přemístění pařezů  D 90 cm do 2000 m </t>
  </si>
  <si>
    <t>162301101R00</t>
  </si>
  <si>
    <t xml:space="preserve">Vodorovné přemístění výkopku z hor.1-4 do 500 m </t>
  </si>
  <si>
    <t>na mezideponii:(600-168,5)*0,9</t>
  </si>
  <si>
    <t>zpět do zásypů:388,35</t>
  </si>
  <si>
    <t>162301151R00</t>
  </si>
  <si>
    <t xml:space="preserve">Vodorovné přemístění výkopku z hor.5-7 do 500 m </t>
  </si>
  <si>
    <t>na mezideponii:(600-168,5)*0,1</t>
  </si>
  <si>
    <t>zpět do zásypů:43,15</t>
  </si>
  <si>
    <t>167101102R00</t>
  </si>
  <si>
    <t xml:space="preserve">Nakládání výkopku z hor.1-4 v množství nad 100 m3 </t>
  </si>
  <si>
    <t>(600-168,5)*0,9</t>
  </si>
  <si>
    <t>167101152R00</t>
  </si>
  <si>
    <t xml:space="preserve">Nakládání výkopku z hor.5-7 v množství nad 100 m3 </t>
  </si>
  <si>
    <t>(600-168,5)*0,1</t>
  </si>
  <si>
    <t>17</t>
  </si>
  <si>
    <t>Konstrukce ze zemin</t>
  </si>
  <si>
    <t>17 Konstrukce ze zemin</t>
  </si>
  <si>
    <t>171201101R00</t>
  </si>
  <si>
    <t xml:space="preserve">Uložení sypaniny do násypů nezhutněných </t>
  </si>
  <si>
    <t>mezideponie výkopku:600-168,5</t>
  </si>
  <si>
    <t>174101101R00</t>
  </si>
  <si>
    <t xml:space="preserve">Zásyp jam, rýh, šachet se zhutněním </t>
  </si>
  <si>
    <t>zpětný zásyp objektu+úprava terénu:600-168,5</t>
  </si>
  <si>
    <t>18</t>
  </si>
  <si>
    <t>Povrchové úpravy terénu</t>
  </si>
  <si>
    <t>18 Povrchové úpravy terénu</t>
  </si>
  <si>
    <t>180401211R00</t>
  </si>
  <si>
    <t xml:space="preserve">Založení trávníku lučního výsevem v rovině </t>
  </si>
  <si>
    <t>600</t>
  </si>
  <si>
    <t>181101102R00</t>
  </si>
  <si>
    <t xml:space="preserve">Úprava pláně v zářezech v hor. 1-4, se zhutněním </t>
  </si>
  <si>
    <t>celková plocha úpravy pláně před založením konstrukcí a navazujícího terénu - oměřeno ze situace stavby:300</t>
  </si>
  <si>
    <t>181101104R00</t>
  </si>
  <si>
    <t xml:space="preserve">Úprava pláně v zářezech v hor. 5, se zhutněním </t>
  </si>
  <si>
    <t>celková plocha pro založení konstrukce - oměřeno ze situace stvby, PF:150</t>
  </si>
  <si>
    <t>182201101R00</t>
  </si>
  <si>
    <t xml:space="preserve">Svahování násypů </t>
  </si>
  <si>
    <t>celková plocha svahování násypů - oměřeno ze situace stavby, PF:180</t>
  </si>
  <si>
    <t>00572465</t>
  </si>
  <si>
    <t>Směs travní standard balení 25 kg PROFI</t>
  </si>
  <si>
    <t>600*0,025</t>
  </si>
  <si>
    <t>216904111R00</t>
  </si>
  <si>
    <t xml:space="preserve">Očištění tlakovou vodou skalní plochy </t>
  </si>
  <si>
    <t>očištění základové spáry při založení zdi - oměřeno ze situace stavby, PF:150</t>
  </si>
  <si>
    <t>27</t>
  </si>
  <si>
    <t>Základy</t>
  </si>
  <si>
    <t>27 Základy</t>
  </si>
  <si>
    <t>273313511R00</t>
  </si>
  <si>
    <t xml:space="preserve">Beton základových desek prostý C 12/15 </t>
  </si>
  <si>
    <t>pod dlažbu:55*1,35*0,15</t>
  </si>
  <si>
    <t>stěna:24,43*2,43*0,1+(8,26+5,31)*2,29*0,1</t>
  </si>
  <si>
    <t>blok pod zábradlí:(32,4+4,6)*0,6*0,1</t>
  </si>
  <si>
    <t>2,5</t>
  </si>
  <si>
    <t>275323611RT6</t>
  </si>
  <si>
    <t>Železobeton základ. patek vodostavební C 30/37 XF4 odolnost proti střídavému působení mrazu</t>
  </si>
  <si>
    <t>XF4  XC3  XA1</t>
  </si>
  <si>
    <t>stěna:24,43*2,23*1,3+(8,26+5,31)*2,09*1,3</t>
  </si>
  <si>
    <t>blok pod zábradlí:(32,4+4,6)*0,5*0,6</t>
  </si>
  <si>
    <t>12,5</t>
  </si>
  <si>
    <t>275351215R00</t>
  </si>
  <si>
    <t xml:space="preserve">Bednění stěn základových patek - zřízení </t>
  </si>
  <si>
    <t>stěna:24,43*1,3*2+(8,26+5,31)*1,3*2</t>
  </si>
  <si>
    <t>blok pod zábradlí:(32,4+4,6)*0,6*2</t>
  </si>
  <si>
    <t>14</t>
  </si>
  <si>
    <t>275351216R00</t>
  </si>
  <si>
    <t xml:space="preserve">Bednění stěn základových patek - odstranění </t>
  </si>
  <si>
    <t>275361411R00</t>
  </si>
  <si>
    <t xml:space="preserve">Výztuž základových patek za svařovaných sítí </t>
  </si>
  <si>
    <t>stěna:(24,43*(1,2*2+2,13*2)+(8,26+5,31)*(1,2*2+1,99*2))*0,008*1,1</t>
  </si>
  <si>
    <t>blok pod zábradlí:(32,4+4,6)*(0,5*2+0,4*2)*0,008*1,1</t>
  </si>
  <si>
    <t>podklad dlažby:74,5*1,1*0,008</t>
  </si>
  <si>
    <t>0,45</t>
  </si>
  <si>
    <t>32</t>
  </si>
  <si>
    <t>Zdi přehradní a opěrné</t>
  </si>
  <si>
    <t>32 Zdi přehradní a opěrné</t>
  </si>
  <si>
    <t>322311116R00</t>
  </si>
  <si>
    <t xml:space="preserve">Konstrukce jezů z prostého betonu vodostav.C 30/37 </t>
  </si>
  <si>
    <t>stěna:24,43*2,3+(8,26+5,31)*1,5</t>
  </si>
  <si>
    <t>7,5</t>
  </si>
  <si>
    <t>322351010R00</t>
  </si>
  <si>
    <t xml:space="preserve">Obednění konstrukcí jezů ploch rovinných </t>
  </si>
  <si>
    <t>stěna:24,43*2,4*2+(8,26+5,31)*1,7*2</t>
  </si>
  <si>
    <t>322352010R00</t>
  </si>
  <si>
    <t xml:space="preserve">Odbednění konstrukcí jezů ploch rovinných </t>
  </si>
  <si>
    <t>322368211R00</t>
  </si>
  <si>
    <t xml:space="preserve">Výztuž ŽB konst. jezů a komor svařovanou sítí </t>
  </si>
  <si>
    <t>stěna:(24,43*(2,3*2+0,7+1,12)+(8,26+5,31)*(1,6*2+0,7+0,9))*0,008*1,1</t>
  </si>
  <si>
    <t>0,25</t>
  </si>
  <si>
    <t>R32001</t>
  </si>
  <si>
    <t>Příplatek za čerpání betonové směsi do 50 m</t>
  </si>
  <si>
    <t>24,9+131,3+84,04</t>
  </si>
  <si>
    <t>45</t>
  </si>
  <si>
    <t>Podkladní a vedlejší konstrukce</t>
  </si>
  <si>
    <t>45 Podkladní a vedlejší konstrukce</t>
  </si>
  <si>
    <t>457571214R00</t>
  </si>
  <si>
    <t xml:space="preserve">Filtr.vrstvy z nezhut.kam.těž.hr.32-63, bez úpravy </t>
  </si>
  <si>
    <t>protimrazový klín:2,0*0,8*38</t>
  </si>
  <si>
    <t>457971121R00</t>
  </si>
  <si>
    <t xml:space="preserve">Zřízení vrstvy z geotextilie do 1:1,5, š. do 3 m </t>
  </si>
  <si>
    <t>mezi zásypem frakce 32-63 a zásypem zeminou za novou LB zdí jezu:38*3</t>
  </si>
  <si>
    <t>69370150</t>
  </si>
  <si>
    <t>Textilie MOKRUTEX SI pestrá, bílá 300g/m2 š.4m</t>
  </si>
  <si>
    <t>38*3*1,1</t>
  </si>
  <si>
    <t>462513169R00</t>
  </si>
  <si>
    <t xml:space="preserve">Příplatek za urovnání líce záhozu,kameny nad 200kg </t>
  </si>
  <si>
    <t>včetně provedení kamenných stupňů v záhozu pro možný sestup ke korytu toku</t>
  </si>
  <si>
    <t>plocha urovnání stupňů S = 20 m2</t>
  </si>
  <si>
    <t>465511523R00</t>
  </si>
  <si>
    <t xml:space="preserve">Dlažba z lom.kam. do MC nad 20 m2 vysp.MCS, 30 cm </t>
  </si>
  <si>
    <t>55*1,35</t>
  </si>
  <si>
    <t>R462511370R00</t>
  </si>
  <si>
    <t xml:space="preserve">Zához z kamene bez proštěrk. z terénu 500-1000 kg </t>
  </si>
  <si>
    <t>130*1,0</t>
  </si>
  <si>
    <t>87</t>
  </si>
  <si>
    <t>Potrubí z trub z plastických hmot</t>
  </si>
  <si>
    <t>87 Potrubí z trub z plastických hmot</t>
  </si>
  <si>
    <t>871318111R00</t>
  </si>
  <si>
    <t xml:space="preserve">Kladení drenážního potrubí z plastických hmot </t>
  </si>
  <si>
    <t>28611223.A</t>
  </si>
  <si>
    <t>Trubka PVC drenážní flexibilní d 100 mm</t>
  </si>
  <si>
    <t>931981011R00</t>
  </si>
  <si>
    <t xml:space="preserve">Těsnění prac.spár bentonit.páskou 20x25 mm,mřížka </t>
  </si>
  <si>
    <t>32,6+5,3</t>
  </si>
  <si>
    <t>7</t>
  </si>
  <si>
    <t>931991112R00</t>
  </si>
  <si>
    <t xml:space="preserve">Těsnění dilatační spáry gumovým pásem, ve stěně </t>
  </si>
  <si>
    <t>(7,1+6,7+6,3+5,9+5,1+5,0)</t>
  </si>
  <si>
    <t>931991211R00</t>
  </si>
  <si>
    <t xml:space="preserve">Výplň dilatačních spár z lehčených plastů tl.20 mm </t>
  </si>
  <si>
    <t>(7,1+6,7+6,3+5,9+5,1+5,0)*1,0</t>
  </si>
  <si>
    <t>R93001</t>
  </si>
  <si>
    <t>Těsnící pás dilatačních spar vnitřní těsnící pás typ O</t>
  </si>
  <si>
    <t>40*4</t>
  </si>
  <si>
    <t>(36*9*0,74)*0,617*0,001*1,1</t>
  </si>
  <si>
    <t>36*2</t>
  </si>
  <si>
    <t>(36+(25*1,04))*1,1</t>
  </si>
  <si>
    <t>961044111R00</t>
  </si>
  <si>
    <t xml:space="preserve">Bourání základů z betonu prostého </t>
  </si>
  <si>
    <t>stávající zdi:1,0*36+1,0*15</t>
  </si>
  <si>
    <t>962023491R00</t>
  </si>
  <si>
    <t xml:space="preserve">Bourání zdiva nadzákladového smíšeného na MC </t>
  </si>
  <si>
    <t>stávající zdi:3,0*0,7*36+3,0*0,7*15</t>
  </si>
  <si>
    <t>962052211R00</t>
  </si>
  <si>
    <t xml:space="preserve">Bourání zdiva železobetonového nadzákladového </t>
  </si>
  <si>
    <t>madlo:36</t>
  </si>
  <si>
    <t>stojky:25*1,04</t>
  </si>
  <si>
    <t>36*1,1*2</t>
  </si>
  <si>
    <t>016-01-3 Rekonstrukce opěrné zdi</t>
  </si>
  <si>
    <t>Slepý rozpočet stavby</t>
  </si>
  <si>
    <t>Povodí Moravy, s.p.</t>
  </si>
  <si>
    <t>VH atelier, spol. s.r.o.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</si>
</sst>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2"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6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right"/>
    </xf>
    <xf numFmtId="14" fontId="4" fillId="0" borderId="0" xfId="0" applyNumberFormat="1" applyFont="1" applyAlignment="1">
      <alignment horizontal="left"/>
    </xf>
    <xf numFmtId="0" fontId="5" fillId="0" borderId="0" xfId="0" applyFont="1" applyAlignment="1">
      <alignment horizontal="right"/>
    </xf>
    <xf numFmtId="49" fontId="2" fillId="0" borderId="0" xfId="0" applyNumberFormat="1" applyFont="1"/>
    <xf numFmtId="0" fontId="6" fillId="0" borderId="0" xfId="0" applyFont="1" applyAlignment="1">
      <alignment horizontal="right"/>
    </xf>
    <xf numFmtId="49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/>
    <xf numFmtId="0" fontId="8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5" fillId="2" borderId="1" xfId="0" applyFont="1" applyFill="1" applyBorder="1" applyAlignment="1">
      <alignment horizontal="right" wrapText="1"/>
    </xf>
    <xf numFmtId="0" fontId="2" fillId="2" borderId="2" xfId="0" applyFont="1" applyFill="1" applyBorder="1" applyAlignment="1"/>
    <xf numFmtId="0" fontId="5" fillId="2" borderId="2" xfId="0" applyFont="1" applyFill="1" applyBorder="1" applyAlignment="1">
      <alignment horizontal="right" wrapText="1"/>
    </xf>
    <xf numFmtId="0" fontId="5" fillId="2" borderId="3" xfId="0" applyFont="1" applyFill="1" applyBorder="1" applyAlignment="1">
      <alignment horizontal="right" vertical="center"/>
    </xf>
    <xf numFmtId="0" fontId="5" fillId="3" borderId="0" xfId="0" applyFont="1" applyFill="1" applyBorder="1" applyAlignment="1">
      <alignment horizontal="right" wrapText="1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4" fontId="2" fillId="0" borderId="6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4" fontId="2" fillId="0" borderId="8" xfId="0" applyNumberFormat="1" applyFont="1" applyBorder="1" applyAlignment="1">
      <alignment horizontal="right" vertical="center"/>
    </xf>
    <xf numFmtId="4" fontId="2" fillId="3" borderId="0" xfId="0" applyNumberFormat="1" applyFont="1" applyFill="1" applyBorder="1" applyAlignment="1">
      <alignment vertical="center"/>
    </xf>
    <xf numFmtId="4" fontId="2" fillId="0" borderId="4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4" fontId="2" fillId="0" borderId="9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/>
    </xf>
    <xf numFmtId="0" fontId="7" fillId="4" borderId="1" xfId="0" applyFont="1" applyFill="1" applyBorder="1" applyAlignment="1">
      <alignment vertical="center"/>
    </xf>
    <xf numFmtId="0" fontId="8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4" fontId="7" fillId="4" borderId="12" xfId="0" applyNumberFormat="1" applyFont="1" applyFill="1" applyBorder="1" applyAlignment="1">
      <alignment horizontal="right" vertical="center"/>
    </xf>
    <xf numFmtId="4" fontId="7" fillId="4" borderId="13" xfId="0" applyNumberFormat="1" applyFont="1" applyFill="1" applyBorder="1" applyAlignment="1">
      <alignment horizontal="right" vertical="center"/>
    </xf>
    <xf numFmtId="3" fontId="7" fillId="5" borderId="13" xfId="0" applyNumberFormat="1" applyFont="1" applyFill="1" applyBorder="1" applyAlignment="1">
      <alignment horizontal="right" vertical="center"/>
    </xf>
    <xf numFmtId="3" fontId="7" fillId="5" borderId="14" xfId="0" applyNumberFormat="1" applyFont="1" applyFill="1" applyBorder="1" applyAlignment="1">
      <alignment horizontal="right" vertical="center"/>
    </xf>
    <xf numFmtId="4" fontId="8" fillId="3" borderId="0" xfId="0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4" fontId="2" fillId="0" borderId="0" xfId="0" applyNumberFormat="1" applyFont="1"/>
    <xf numFmtId="0" fontId="5" fillId="2" borderId="1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7" xfId="0" applyFont="1" applyBorder="1"/>
    <xf numFmtId="164" fontId="4" fillId="0" borderId="8" xfId="0" applyNumberFormat="1" applyFont="1" applyBorder="1"/>
    <xf numFmtId="3" fontId="5" fillId="0" borderId="16" xfId="0" applyNumberFormat="1" applyFont="1" applyBorder="1" applyAlignment="1">
      <alignment horizontal="right"/>
    </xf>
    <xf numFmtId="3" fontId="4" fillId="0" borderId="8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165" fontId="2" fillId="0" borderId="17" xfId="0" applyNumberFormat="1" applyFont="1" applyBorder="1"/>
    <xf numFmtId="49" fontId="4" fillId="0" borderId="4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164" fontId="4" fillId="0" borderId="5" xfId="0" applyNumberFormat="1" applyFont="1" applyBorder="1"/>
    <xf numFmtId="3" fontId="5" fillId="0" borderId="17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0" fontId="5" fillId="4" borderId="1" xfId="0" applyFont="1" applyFill="1" applyBorder="1" applyAlignment="1">
      <alignment vertical="center"/>
    </xf>
    <xf numFmtId="49" fontId="5" fillId="4" borderId="2" xfId="0" applyNumberFormat="1" applyFont="1" applyFill="1" applyBorder="1" applyAlignment="1">
      <alignment horizontal="left" vertical="center"/>
    </xf>
    <xf numFmtId="0" fontId="5" fillId="4" borderId="2" xfId="0" applyFont="1" applyFill="1" applyBorder="1" applyAlignment="1">
      <alignment vertical="center"/>
    </xf>
    <xf numFmtId="164" fontId="4" fillId="4" borderId="3" xfId="0" applyNumberFormat="1" applyFont="1" applyFill="1" applyBorder="1"/>
    <xf numFmtId="3" fontId="5" fillId="4" borderId="15" xfId="0" applyNumberFormat="1" applyFont="1" applyFill="1" applyBorder="1" applyAlignment="1">
      <alignment horizontal="right" vertical="center"/>
    </xf>
    <xf numFmtId="165" fontId="5" fillId="4" borderId="15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5" fillId="2" borderId="15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/>
    </xf>
    <xf numFmtId="49" fontId="4" fillId="0" borderId="16" xfId="0" applyNumberFormat="1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9" fontId="4" fillId="0" borderId="17" xfId="0" applyNumberFormat="1" applyFont="1" applyBorder="1" applyAlignment="1">
      <alignment horizontal="left"/>
    </xf>
    <xf numFmtId="0" fontId="4" fillId="0" borderId="4" xfId="0" applyFont="1" applyBorder="1" applyAlignment="1">
      <alignment horizontal="left"/>
    </xf>
    <xf numFmtId="3" fontId="5" fillId="4" borderId="3" xfId="0" applyNumberFormat="1" applyFont="1" applyFill="1" applyBorder="1" applyAlignment="1">
      <alignment horizontal="right" vertical="center"/>
    </xf>
    <xf numFmtId="4" fontId="8" fillId="2" borderId="15" xfId="0" applyNumberFormat="1" applyFont="1" applyFill="1" applyBorder="1" applyAlignment="1">
      <alignment horizontal="center" vertical="center"/>
    </xf>
    <xf numFmtId="165" fontId="4" fillId="0" borderId="16" xfId="0" applyNumberFormat="1" applyFont="1" applyBorder="1"/>
    <xf numFmtId="165" fontId="4" fillId="0" borderId="17" xfId="0" applyNumberFormat="1" applyFont="1" applyBorder="1"/>
    <xf numFmtId="165" fontId="4" fillId="4" borderId="15" xfId="0" applyNumberFormat="1" applyFont="1" applyFill="1" applyBorder="1"/>
    <xf numFmtId="0" fontId="8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164" fontId="4" fillId="0" borderId="7" xfId="0" applyNumberFormat="1" applyFont="1" applyBorder="1"/>
    <xf numFmtId="3" fontId="5" fillId="0" borderId="7" xfId="0" applyNumberFormat="1" applyFont="1" applyBorder="1" applyAlignment="1">
      <alignment horizontal="right"/>
    </xf>
    <xf numFmtId="164" fontId="4" fillId="0" borderId="0" xfId="0" applyNumberFormat="1" applyFont="1" applyBorder="1"/>
    <xf numFmtId="3" fontId="5" fillId="0" borderId="0" xfId="0" applyNumberFormat="1" applyFont="1" applyBorder="1" applyAlignment="1">
      <alignment horizontal="right"/>
    </xf>
    <xf numFmtId="164" fontId="4" fillId="4" borderId="2" xfId="0" applyNumberFormat="1" applyFont="1" applyFill="1" applyBorder="1"/>
    <xf numFmtId="3" fontId="5" fillId="4" borderId="2" xfId="0" applyNumberFormat="1" applyFont="1" applyFill="1" applyBorder="1" applyAlignment="1">
      <alignment horizontal="right" vertical="center"/>
    </xf>
    <xf numFmtId="0" fontId="3" fillId="0" borderId="10" xfId="0" applyFont="1" applyBorder="1" applyAlignment="1">
      <alignment horizontal="centerContinuous" vertical="top"/>
    </xf>
    <xf numFmtId="0" fontId="2" fillId="0" borderId="10" xfId="0" applyFont="1" applyBorder="1" applyAlignment="1">
      <alignment horizontal="centerContinuous"/>
    </xf>
    <xf numFmtId="0" fontId="8" fillId="2" borderId="22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Continuous"/>
    </xf>
    <xf numFmtId="49" fontId="5" fillId="2" borderId="24" xfId="0" applyNumberFormat="1" applyFont="1" applyFill="1" applyBorder="1" applyAlignment="1">
      <alignment horizontal="left"/>
    </xf>
    <xf numFmtId="49" fontId="4" fillId="2" borderId="23" xfId="0" applyNumberFormat="1" applyFont="1" applyFill="1" applyBorder="1" applyAlignment="1">
      <alignment horizontal="centerContinuous"/>
    </xf>
    <xf numFmtId="0" fontId="4" fillId="0" borderId="19" xfId="0" applyFont="1" applyBorder="1"/>
    <xf numFmtId="49" fontId="4" fillId="0" borderId="25" xfId="0" applyNumberFormat="1" applyFont="1" applyBorder="1" applyAlignment="1">
      <alignment horizontal="left"/>
    </xf>
    <xf numFmtId="0" fontId="2" fillId="0" borderId="26" xfId="0" applyFont="1" applyBorder="1"/>
    <xf numFmtId="0" fontId="4" fillId="0" borderId="3" xfId="0" applyFont="1" applyBorder="1"/>
    <xf numFmtId="49" fontId="4" fillId="0" borderId="2" xfId="0" applyNumberFormat="1" applyFont="1" applyBorder="1"/>
    <xf numFmtId="49" fontId="4" fillId="0" borderId="3" xfId="0" applyNumberFormat="1" applyFont="1" applyBorder="1"/>
    <xf numFmtId="0" fontId="4" fillId="0" borderId="15" xfId="0" applyFont="1" applyBorder="1"/>
    <xf numFmtId="0" fontId="4" fillId="0" borderId="27" xfId="0" applyFont="1" applyBorder="1" applyAlignment="1">
      <alignment horizontal="left"/>
    </xf>
    <xf numFmtId="0" fontId="8" fillId="0" borderId="26" xfId="0" applyFont="1" applyBorder="1"/>
    <xf numFmtId="49" fontId="4" fillId="0" borderId="27" xfId="0" applyNumberFormat="1" applyFont="1" applyBorder="1" applyAlignment="1">
      <alignment horizontal="left"/>
    </xf>
    <xf numFmtId="49" fontId="8" fillId="2" borderId="26" xfId="0" applyNumberFormat="1" applyFont="1" applyFill="1" applyBorder="1"/>
    <xf numFmtId="49" fontId="2" fillId="2" borderId="3" xfId="0" applyNumberFormat="1" applyFont="1" applyFill="1" applyBorder="1"/>
    <xf numFmtId="49" fontId="8" fillId="2" borderId="2" xfId="0" applyNumberFormat="1" applyFont="1" applyFill="1" applyBorder="1"/>
    <xf numFmtId="49" fontId="2" fillId="2" borderId="2" xfId="0" applyNumberFormat="1" applyFont="1" applyFill="1" applyBorder="1"/>
    <xf numFmtId="0" fontId="4" fillId="0" borderId="15" xfId="0" applyFont="1" applyFill="1" applyBorder="1"/>
    <xf numFmtId="3" fontId="4" fillId="0" borderId="27" xfId="0" applyNumberFormat="1" applyFont="1" applyBorder="1" applyAlignment="1">
      <alignment horizontal="left"/>
    </xf>
    <xf numFmtId="0" fontId="2" fillId="0" borderId="0" xfId="0" applyFont="1" applyFill="1"/>
    <xf numFmtId="49" fontId="8" fillId="2" borderId="28" xfId="0" applyNumberFormat="1" applyFont="1" applyFill="1" applyBorder="1"/>
    <xf numFmtId="49" fontId="2" fillId="2" borderId="5" xfId="0" applyNumberFormat="1" applyFont="1" applyFill="1" applyBorder="1"/>
    <xf numFmtId="49" fontId="8" fillId="2" borderId="0" xfId="0" applyNumberFormat="1" applyFont="1" applyFill="1" applyBorder="1"/>
    <xf numFmtId="49" fontId="2" fillId="2" borderId="0" xfId="0" applyNumberFormat="1" applyFont="1" applyFill="1" applyBorder="1"/>
    <xf numFmtId="49" fontId="4" fillId="0" borderId="15" xfId="0" applyNumberFormat="1" applyFont="1" applyBorder="1" applyAlignment="1">
      <alignment horizontal="left"/>
    </xf>
    <xf numFmtId="0" fontId="4" fillId="0" borderId="29" xfId="0" applyFont="1" applyBorder="1"/>
    <xf numFmtId="0" fontId="4" fillId="0" borderId="15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5" xfId="0" applyNumberFormat="1" applyFont="1" applyBorder="1"/>
    <xf numFmtId="0" fontId="4" fillId="0" borderId="30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30" xfId="0" applyFont="1" applyBorder="1" applyAlignment="1">
      <alignment horizontal="left"/>
    </xf>
    <xf numFmtId="0" fontId="2" fillId="0" borderId="0" xfId="0" applyFont="1" applyBorder="1"/>
    <xf numFmtId="0" fontId="4" fillId="0" borderId="15" xfId="0" applyFont="1" applyFill="1" applyBorder="1" applyAlignment="1"/>
    <xf numFmtId="0" fontId="4" fillId="0" borderId="30" xfId="0" applyFont="1" applyFill="1" applyBorder="1" applyAlignment="1"/>
    <xf numFmtId="0" fontId="2" fillId="0" borderId="0" xfId="0" applyFont="1" applyFill="1" applyBorder="1" applyAlignment="1"/>
    <xf numFmtId="0" fontId="4" fillId="0" borderId="15" xfId="0" applyFont="1" applyBorder="1" applyAlignment="1"/>
    <xf numFmtId="0" fontId="4" fillId="0" borderId="30" xfId="0" applyFont="1" applyBorder="1" applyAlignment="1"/>
    <xf numFmtId="3" fontId="2" fillId="0" borderId="0" xfId="0" applyNumberFormat="1" applyFont="1"/>
    <xf numFmtId="0" fontId="4" fillId="0" borderId="26" xfId="0" applyFont="1" applyBorder="1"/>
    <xf numFmtId="0" fontId="4" fillId="0" borderId="15" xfId="0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3" fillId="0" borderId="32" xfId="0" applyFont="1" applyBorder="1" applyAlignment="1">
      <alignment horizontal="centerContinuous" vertical="center"/>
    </xf>
    <xf numFmtId="0" fontId="7" fillId="0" borderId="33" xfId="0" applyFont="1" applyBorder="1" applyAlignment="1">
      <alignment horizontal="centerContinuous" vertical="center"/>
    </xf>
    <xf numFmtId="0" fontId="2" fillId="0" borderId="33" xfId="0" applyFont="1" applyBorder="1" applyAlignment="1">
      <alignment horizontal="centerContinuous" vertical="center"/>
    </xf>
    <xf numFmtId="0" fontId="2" fillId="0" borderId="34" xfId="0" applyFont="1" applyBorder="1" applyAlignment="1">
      <alignment horizontal="centerContinuous" vertical="center"/>
    </xf>
    <xf numFmtId="0" fontId="8" fillId="2" borderId="12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2" fillId="2" borderId="35" xfId="0" applyFont="1" applyFill="1" applyBorder="1" applyAlignment="1">
      <alignment horizontal="centerContinuous"/>
    </xf>
    <xf numFmtId="0" fontId="8" fillId="2" borderId="13" xfId="0" applyFont="1" applyFill="1" applyBorder="1" applyAlignment="1">
      <alignment horizontal="centerContinuous"/>
    </xf>
    <xf numFmtId="0" fontId="2" fillId="2" borderId="13" xfId="0" applyFont="1" applyFill="1" applyBorder="1" applyAlignment="1">
      <alignment horizontal="centerContinuous"/>
    </xf>
    <xf numFmtId="0" fontId="2" fillId="0" borderId="36" xfId="0" applyFont="1" applyBorder="1"/>
    <xf numFmtId="0" fontId="2" fillId="0" borderId="21" xfId="0" applyFont="1" applyBorder="1"/>
    <xf numFmtId="3" fontId="2" fillId="0" borderId="25" xfId="0" applyNumberFormat="1" applyFont="1" applyBorder="1"/>
    <xf numFmtId="0" fontId="2" fillId="0" borderId="22" xfId="0" applyFont="1" applyBorder="1"/>
    <xf numFmtId="3" fontId="2" fillId="0" borderId="24" xfId="0" applyNumberFormat="1" applyFont="1" applyBorder="1"/>
    <xf numFmtId="0" fontId="2" fillId="0" borderId="23" xfId="0" applyFont="1" applyBorder="1"/>
    <xf numFmtId="3" fontId="2" fillId="0" borderId="2" xfId="0" applyNumberFormat="1" applyFont="1" applyBorder="1"/>
    <xf numFmtId="0" fontId="2" fillId="0" borderId="3" xfId="0" applyFont="1" applyBorder="1"/>
    <xf numFmtId="0" fontId="2" fillId="0" borderId="37" xfId="0" applyFont="1" applyBorder="1"/>
    <xf numFmtId="0" fontId="2" fillId="0" borderId="21" xfId="0" applyFont="1" applyBorder="1" applyAlignment="1">
      <alignment shrinkToFit="1"/>
    </xf>
    <xf numFmtId="0" fontId="2" fillId="0" borderId="38" xfId="0" applyFont="1" applyBorder="1"/>
    <xf numFmtId="0" fontId="2" fillId="0" borderId="28" xfId="0" applyFont="1" applyBorder="1"/>
    <xf numFmtId="0" fontId="2" fillId="0" borderId="39" xfId="0" applyFont="1" applyBorder="1" applyAlignment="1">
      <alignment horizontal="center" shrinkToFit="1"/>
    </xf>
    <xf numFmtId="0" fontId="2" fillId="0" borderId="40" xfId="0" applyFont="1" applyBorder="1" applyAlignment="1">
      <alignment horizontal="center" shrinkToFit="1"/>
    </xf>
    <xf numFmtId="3" fontId="2" fillId="0" borderId="41" xfId="0" applyNumberFormat="1" applyFont="1" applyBorder="1"/>
    <xf numFmtId="0" fontId="2" fillId="0" borderId="39" xfId="0" applyFont="1" applyBorder="1"/>
    <xf numFmtId="3" fontId="2" fillId="0" borderId="42" xfId="0" applyNumberFormat="1" applyFont="1" applyBorder="1"/>
    <xf numFmtId="0" fontId="2" fillId="0" borderId="40" xfId="0" applyFont="1" applyBorder="1"/>
    <xf numFmtId="0" fontId="8" fillId="2" borderId="22" xfId="0" applyFont="1" applyFill="1" applyBorder="1"/>
    <xf numFmtId="0" fontId="8" fillId="2" borderId="24" xfId="0" applyFont="1" applyFill="1" applyBorder="1"/>
    <xf numFmtId="0" fontId="8" fillId="2" borderId="23" xfId="0" applyFont="1" applyFill="1" applyBorder="1"/>
    <xf numFmtId="0" fontId="8" fillId="2" borderId="43" xfId="0" applyFont="1" applyFill="1" applyBorder="1"/>
    <xf numFmtId="0" fontId="8" fillId="2" borderId="44" xfId="0" applyFont="1" applyFill="1" applyBorder="1"/>
    <xf numFmtId="0" fontId="2" fillId="0" borderId="5" xfId="0" applyFont="1" applyBorder="1"/>
    <xf numFmtId="0" fontId="2" fillId="0" borderId="4" xfId="0" applyFont="1" applyBorder="1"/>
    <xf numFmtId="0" fontId="2" fillId="0" borderId="45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/>
    <xf numFmtId="0" fontId="2" fillId="0" borderId="0" xfId="0" applyFont="1" applyFill="1" applyBorder="1"/>
    <xf numFmtId="0" fontId="2" fillId="0" borderId="18" xfId="0" applyFont="1" applyBorder="1"/>
    <xf numFmtId="0" fontId="2" fillId="0" borderId="20" xfId="0" applyFont="1" applyBorder="1"/>
    <xf numFmtId="0" fontId="2" fillId="0" borderId="46" xfId="0" applyFont="1" applyBorder="1"/>
    <xf numFmtId="0" fontId="2" fillId="0" borderId="7" xfId="0" applyFont="1" applyBorder="1"/>
    <xf numFmtId="165" fontId="2" fillId="0" borderId="8" xfId="0" applyNumberFormat="1" applyFont="1" applyBorder="1" applyAlignment="1">
      <alignment horizontal="right"/>
    </xf>
    <xf numFmtId="0" fontId="2" fillId="0" borderId="8" xfId="0" applyFont="1" applyBorder="1"/>
    <xf numFmtId="167" fontId="2" fillId="0" borderId="1" xfId="0" applyNumberFormat="1" applyFont="1" applyBorder="1" applyAlignment="1">
      <alignment horizontal="right" indent="2"/>
    </xf>
    <xf numFmtId="167" fontId="2" fillId="0" borderId="30" xfId="0" applyNumberFormat="1" applyFont="1" applyBorder="1" applyAlignment="1">
      <alignment horizontal="right" indent="2"/>
    </xf>
    <xf numFmtId="0" fontId="2" fillId="0" borderId="2" xfId="0" applyFont="1" applyBorder="1"/>
    <xf numFmtId="165" fontId="2" fillId="0" borderId="3" xfId="0" applyNumberFormat="1" applyFont="1" applyBorder="1" applyAlignment="1">
      <alignment horizontal="right"/>
    </xf>
    <xf numFmtId="0" fontId="7" fillId="2" borderId="39" xfId="0" applyFont="1" applyFill="1" applyBorder="1"/>
    <xf numFmtId="0" fontId="7" fillId="2" borderId="42" xfId="0" applyFont="1" applyFill="1" applyBorder="1"/>
    <xf numFmtId="0" fontId="7" fillId="2" borderId="40" xfId="0" applyFont="1" applyFill="1" applyBorder="1"/>
    <xf numFmtId="167" fontId="7" fillId="2" borderId="47" xfId="0" applyNumberFormat="1" applyFont="1" applyFill="1" applyBorder="1" applyAlignment="1">
      <alignment horizontal="right" indent="2"/>
    </xf>
    <xf numFmtId="167" fontId="7" fillId="2" borderId="48" xfId="0" applyNumberFormat="1" applyFont="1" applyFill="1" applyBorder="1" applyAlignment="1">
      <alignment horizontal="right" indent="2"/>
    </xf>
    <xf numFmtId="0" fontId="7" fillId="0" borderId="0" xfId="0" applyFont="1"/>
    <xf numFmtId="0" fontId="9" fillId="0" borderId="0" xfId="0" applyFont="1" applyAlignment="1">
      <alignment horizontal="left" vertical="top" wrapText="1"/>
    </xf>
    <xf numFmtId="0" fontId="2" fillId="0" borderId="0" xfId="0" applyFont="1" applyAlignment="1">
      <alignment vertical="justify"/>
    </xf>
    <xf numFmtId="0" fontId="2" fillId="0" borderId="0" xfId="0" applyFont="1" applyAlignment="1">
      <alignment horizontal="left" wrapText="1"/>
    </xf>
    <xf numFmtId="0" fontId="2" fillId="0" borderId="49" xfId="1" applyFont="1" applyBorder="1" applyAlignment="1">
      <alignment horizontal="center"/>
    </xf>
    <xf numFmtId="0" fontId="2" fillId="0" borderId="50" xfId="1" applyFont="1" applyBorder="1" applyAlignment="1">
      <alignment horizontal="center"/>
    </xf>
    <xf numFmtId="49" fontId="8" fillId="0" borderId="51" xfId="1" applyNumberFormat="1" applyFont="1" applyBorder="1"/>
    <xf numFmtId="49" fontId="2" fillId="0" borderId="51" xfId="1" applyNumberFormat="1" applyFont="1" applyBorder="1"/>
    <xf numFmtId="49" fontId="2" fillId="0" borderId="51" xfId="1" applyNumberFormat="1" applyFont="1" applyBorder="1" applyAlignment="1">
      <alignment horizontal="right"/>
    </xf>
    <xf numFmtId="0" fontId="2" fillId="0" borderId="52" xfId="1" applyFont="1" applyBorder="1"/>
    <xf numFmtId="49" fontId="2" fillId="0" borderId="51" xfId="0" applyNumberFormat="1" applyFont="1" applyBorder="1" applyAlignment="1">
      <alignment horizontal="left"/>
    </xf>
    <xf numFmtId="0" fontId="2" fillId="0" borderId="53" xfId="0" applyNumberFormat="1" applyFont="1" applyBorder="1"/>
    <xf numFmtId="0" fontId="2" fillId="0" borderId="54" xfId="1" applyFont="1" applyBorder="1" applyAlignment="1">
      <alignment horizontal="center"/>
    </xf>
    <xf numFmtId="0" fontId="2" fillId="0" borderId="55" xfId="1" applyFont="1" applyBorder="1" applyAlignment="1">
      <alignment horizontal="center"/>
    </xf>
    <xf numFmtId="49" fontId="8" fillId="0" borderId="56" xfId="1" applyNumberFormat="1" applyFont="1" applyBorder="1"/>
    <xf numFmtId="49" fontId="2" fillId="0" borderId="56" xfId="1" applyNumberFormat="1" applyFont="1" applyBorder="1"/>
    <xf numFmtId="49" fontId="2" fillId="0" borderId="56" xfId="1" applyNumberFormat="1" applyFont="1" applyBorder="1" applyAlignment="1">
      <alignment horizontal="right"/>
    </xf>
    <xf numFmtId="0" fontId="2" fillId="0" borderId="57" xfId="1" applyFont="1" applyBorder="1" applyAlignment="1">
      <alignment horizontal="left"/>
    </xf>
    <xf numFmtId="0" fontId="2" fillId="0" borderId="56" xfId="1" applyFont="1" applyBorder="1" applyAlignment="1">
      <alignment horizontal="left"/>
    </xf>
    <xf numFmtId="0" fontId="2" fillId="0" borderId="58" xfId="1" applyFont="1" applyBorder="1" applyAlignment="1">
      <alignment horizontal="left"/>
    </xf>
    <xf numFmtId="49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49" fontId="8" fillId="2" borderId="12" xfId="0" applyNumberFormat="1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35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59" xfId="0" applyFont="1" applyFill="1" applyBorder="1" applyAlignment="1">
      <alignment horizontal="center"/>
    </xf>
    <xf numFmtId="0" fontId="8" fillId="2" borderId="60" xfId="0" applyFont="1" applyFill="1" applyBorder="1" applyAlignment="1">
      <alignment horizontal="center"/>
    </xf>
    <xf numFmtId="3" fontId="2" fillId="0" borderId="45" xfId="0" applyNumberFormat="1" applyFont="1" applyBorder="1"/>
    <xf numFmtId="0" fontId="8" fillId="2" borderId="12" xfId="0" applyFont="1" applyFill="1" applyBorder="1"/>
    <xf numFmtId="0" fontId="8" fillId="2" borderId="13" xfId="0" applyFont="1" applyFill="1" applyBorder="1"/>
    <xf numFmtId="3" fontId="8" fillId="2" borderId="35" xfId="0" applyNumberFormat="1" applyFont="1" applyFill="1" applyBorder="1"/>
    <xf numFmtId="3" fontId="8" fillId="2" borderId="14" xfId="0" applyNumberFormat="1" applyFont="1" applyFill="1" applyBorder="1"/>
    <xf numFmtId="3" fontId="8" fillId="2" borderId="59" xfId="0" applyNumberFormat="1" applyFont="1" applyFill="1" applyBorder="1"/>
    <xf numFmtId="3" fontId="8" fillId="2" borderId="60" xfId="0" applyNumberFormat="1" applyFont="1" applyFill="1" applyBorder="1"/>
    <xf numFmtId="3" fontId="3" fillId="0" borderId="0" xfId="0" applyNumberFormat="1" applyFont="1" applyAlignment="1">
      <alignment horizontal="centerContinuous"/>
    </xf>
    <xf numFmtId="0" fontId="2" fillId="2" borderId="44" xfId="0" applyFont="1" applyFill="1" applyBorder="1"/>
    <xf numFmtId="0" fontId="8" fillId="2" borderId="62" xfId="0" applyFont="1" applyFill="1" applyBorder="1" applyAlignment="1">
      <alignment horizontal="right"/>
    </xf>
    <xf numFmtId="0" fontId="8" fillId="2" borderId="24" xfId="0" applyFont="1" applyFill="1" applyBorder="1" applyAlignment="1">
      <alignment horizontal="right"/>
    </xf>
    <xf numFmtId="0" fontId="8" fillId="2" borderId="23" xfId="0" applyFont="1" applyFill="1" applyBorder="1" applyAlignment="1">
      <alignment horizontal="center"/>
    </xf>
    <xf numFmtId="4" fontId="5" fillId="2" borderId="24" xfId="0" applyNumberFormat="1" applyFont="1" applyFill="1" applyBorder="1" applyAlignment="1">
      <alignment horizontal="right"/>
    </xf>
    <xf numFmtId="4" fontId="5" fillId="2" borderId="44" xfId="0" applyNumberFormat="1" applyFont="1" applyFill="1" applyBorder="1" applyAlignment="1">
      <alignment horizontal="right"/>
    </xf>
    <xf numFmtId="0" fontId="2" fillId="0" borderId="31" xfId="0" applyFont="1" applyBorder="1"/>
    <xf numFmtId="3" fontId="2" fillId="0" borderId="37" xfId="0" applyNumberFormat="1" applyFont="1" applyBorder="1" applyAlignment="1">
      <alignment horizontal="right"/>
    </xf>
    <xf numFmtId="165" fontId="2" fillId="0" borderId="15" xfId="0" applyNumberFormat="1" applyFont="1" applyBorder="1" applyAlignment="1">
      <alignment horizontal="right"/>
    </xf>
    <xf numFmtId="3" fontId="2" fillId="0" borderId="18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right"/>
    </xf>
    <xf numFmtId="3" fontId="2" fillId="0" borderId="31" xfId="0" applyNumberFormat="1" applyFont="1" applyBorder="1" applyAlignment="1">
      <alignment horizontal="right"/>
    </xf>
    <xf numFmtId="0" fontId="2" fillId="2" borderId="39" xfId="0" applyFont="1" applyFill="1" applyBorder="1"/>
    <xf numFmtId="0" fontId="8" fillId="2" borderId="42" xfId="0" applyFont="1" applyFill="1" applyBorder="1"/>
    <xf numFmtId="0" fontId="2" fillId="2" borderId="42" xfId="0" applyFont="1" applyFill="1" applyBorder="1"/>
    <xf numFmtId="4" fontId="2" fillId="2" borderId="48" xfId="0" applyNumberFormat="1" applyFont="1" applyFill="1" applyBorder="1"/>
    <xf numFmtId="4" fontId="2" fillId="2" borderId="39" xfId="0" applyNumberFormat="1" applyFont="1" applyFill="1" applyBorder="1"/>
    <xf numFmtId="4" fontId="2" fillId="2" borderId="42" xfId="0" applyNumberFormat="1" applyFont="1" applyFill="1" applyBorder="1"/>
    <xf numFmtId="3" fontId="8" fillId="2" borderId="42" xfId="0" applyNumberFormat="1" applyFont="1" applyFill="1" applyBorder="1" applyAlignment="1">
      <alignment horizontal="right"/>
    </xf>
    <xf numFmtId="3" fontId="8" fillId="2" borderId="48" xfId="0" applyNumberFormat="1" applyFont="1" applyFill="1" applyBorder="1" applyAlignment="1">
      <alignment horizontal="right"/>
    </xf>
    <xf numFmtId="3" fontId="4" fillId="0" borderId="0" xfId="0" applyNumberFormat="1" applyFont="1"/>
    <xf numFmtId="4" fontId="4" fillId="0" borderId="0" xfId="0" applyNumberFormat="1" applyFont="1"/>
    <xf numFmtId="0" fontId="10" fillId="0" borderId="0" xfId="1" applyFont="1" applyAlignment="1">
      <alignment horizontal="center"/>
    </xf>
    <xf numFmtId="0" fontId="2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2" fillId="0" borderId="51" xfId="1" applyFont="1" applyBorder="1"/>
    <xf numFmtId="0" fontId="4" fillId="0" borderId="52" xfId="1" applyFont="1" applyBorder="1" applyAlignment="1">
      <alignment horizontal="right"/>
    </xf>
    <xf numFmtId="49" fontId="2" fillId="0" borderId="51" xfId="1" applyNumberFormat="1" applyFont="1" applyBorder="1" applyAlignment="1">
      <alignment horizontal="left"/>
    </xf>
    <xf numFmtId="0" fontId="2" fillId="0" borderId="53" xfId="1" applyFont="1" applyBorder="1"/>
    <xf numFmtId="49" fontId="2" fillId="0" borderId="54" xfId="1" applyNumberFormat="1" applyFont="1" applyBorder="1" applyAlignment="1">
      <alignment horizontal="center"/>
    </xf>
    <xf numFmtId="0" fontId="2" fillId="0" borderId="56" xfId="1" applyFont="1" applyBorder="1"/>
    <xf numFmtId="0" fontId="2" fillId="0" borderId="57" xfId="1" applyFont="1" applyBorder="1" applyAlignment="1">
      <alignment horizontal="center" shrinkToFit="1"/>
    </xf>
    <xf numFmtId="0" fontId="2" fillId="0" borderId="56" xfId="1" applyFont="1" applyBorder="1" applyAlignment="1">
      <alignment horizontal="center" shrinkToFit="1"/>
    </xf>
    <xf numFmtId="0" fontId="2" fillId="0" borderId="58" xfId="1" applyFont="1" applyBorder="1" applyAlignment="1">
      <alignment horizontal="center" shrinkToFit="1"/>
    </xf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49" fontId="4" fillId="2" borderId="15" xfId="1" applyNumberFormat="1" applyFont="1" applyFill="1" applyBorder="1"/>
    <xf numFmtId="0" fontId="4" fillId="2" borderId="3" xfId="1" applyFont="1" applyFill="1" applyBorder="1" applyAlignment="1">
      <alignment horizontal="center"/>
    </xf>
    <xf numFmtId="0" fontId="4" fillId="2" borderId="3" xfId="1" applyNumberFormat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 wrapText="1"/>
    </xf>
    <xf numFmtId="0" fontId="8" fillId="0" borderId="17" xfId="1" applyFont="1" applyBorder="1" applyAlignment="1">
      <alignment horizontal="center"/>
    </xf>
    <xf numFmtId="49" fontId="8" fillId="0" borderId="17" xfId="1" applyNumberFormat="1" applyFont="1" applyBorder="1" applyAlignment="1">
      <alignment horizontal="left"/>
    </xf>
    <xf numFmtId="0" fontId="8" fillId="0" borderId="1" xfId="1" applyFont="1" applyBorder="1"/>
    <xf numFmtId="0" fontId="2" fillId="0" borderId="2" xfId="1" applyFont="1" applyBorder="1" applyAlignment="1">
      <alignment horizontal="center"/>
    </xf>
    <xf numFmtId="0" fontId="2" fillId="0" borderId="2" xfId="1" applyNumberFormat="1" applyFont="1" applyBorder="1" applyAlignment="1">
      <alignment horizontal="right"/>
    </xf>
    <xf numFmtId="0" fontId="2" fillId="0" borderId="3" xfId="1" applyNumberFormat="1" applyFont="1" applyBorder="1"/>
    <xf numFmtId="0" fontId="2" fillId="0" borderId="6" xfId="1" applyNumberFormat="1" applyFont="1" applyFill="1" applyBorder="1"/>
    <xf numFmtId="0" fontId="2" fillId="0" borderId="8" xfId="1" applyNumberFormat="1" applyFont="1" applyFill="1" applyBorder="1"/>
    <xf numFmtId="0" fontId="2" fillId="0" borderId="6" xfId="1" applyFont="1" applyFill="1" applyBorder="1"/>
    <xf numFmtId="0" fontId="2" fillId="0" borderId="8" xfId="1" applyFont="1" applyFill="1" applyBorder="1"/>
    <xf numFmtId="0" fontId="13" fillId="0" borderId="0" xfId="1" applyFont="1"/>
    <xf numFmtId="0" fontId="9" fillId="0" borderId="16" xfId="1" applyFont="1" applyBorder="1" applyAlignment="1">
      <alignment horizontal="center" vertical="top"/>
    </xf>
    <xf numFmtId="49" fontId="9" fillId="0" borderId="16" xfId="1" applyNumberFormat="1" applyFont="1" applyBorder="1" applyAlignment="1">
      <alignment horizontal="left" vertical="top"/>
    </xf>
    <xf numFmtId="0" fontId="9" fillId="0" borderId="16" xfId="1" applyFont="1" applyBorder="1" applyAlignment="1">
      <alignment vertical="top" wrapText="1"/>
    </xf>
    <xf numFmtId="49" fontId="9" fillId="0" borderId="16" xfId="1" applyNumberFormat="1" applyFont="1" applyBorder="1" applyAlignment="1">
      <alignment horizontal="center" shrinkToFit="1"/>
    </xf>
    <xf numFmtId="4" fontId="9" fillId="0" borderId="16" xfId="1" applyNumberFormat="1" applyFont="1" applyBorder="1" applyAlignment="1">
      <alignment horizontal="right"/>
    </xf>
    <xf numFmtId="4" fontId="9" fillId="0" borderId="16" xfId="1" applyNumberFormat="1" applyFont="1" applyBorder="1"/>
    <xf numFmtId="168" fontId="9" fillId="0" borderId="16" xfId="1" applyNumberFormat="1" applyFont="1" applyBorder="1"/>
    <xf numFmtId="4" fontId="9" fillId="0" borderId="8" xfId="1" applyNumberFormat="1" applyFont="1" applyBorder="1"/>
    <xf numFmtId="0" fontId="4" fillId="0" borderId="17" xfId="1" applyFont="1" applyBorder="1" applyAlignment="1">
      <alignment horizontal="center"/>
    </xf>
    <xf numFmtId="49" fontId="4" fillId="0" borderId="17" xfId="1" applyNumberFormat="1" applyFont="1" applyBorder="1" applyAlignment="1">
      <alignment horizontal="left"/>
    </xf>
    <xf numFmtId="0" fontId="14" fillId="6" borderId="4" xfId="1" applyNumberFormat="1" applyFont="1" applyFill="1" applyBorder="1" applyAlignment="1">
      <alignment horizontal="left" wrapText="1" indent="1"/>
    </xf>
    <xf numFmtId="0" fontId="15" fillId="0" borderId="0" xfId="0" applyNumberFormat="1" applyFont="1"/>
    <xf numFmtId="0" fontId="15" fillId="0" borderId="5" xfId="0" applyNumberFormat="1" applyFont="1" applyBorder="1"/>
    <xf numFmtId="4" fontId="2" fillId="0" borderId="5" xfId="1" applyNumberFormat="1" applyFont="1" applyBorder="1"/>
    <xf numFmtId="0" fontId="16" fillId="0" borderId="0" xfId="1" applyFont="1" applyAlignment="1">
      <alignment wrapText="1"/>
    </xf>
    <xf numFmtId="49" fontId="4" fillId="0" borderId="17" xfId="1" applyNumberFormat="1" applyFont="1" applyBorder="1" applyAlignment="1">
      <alignment horizontal="right"/>
    </xf>
    <xf numFmtId="49" fontId="17" fillId="6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Border="1" applyAlignment="1">
      <alignment horizontal="left" wrapText="1"/>
    </xf>
    <xf numFmtId="4" fontId="17" fillId="6" borderId="65" xfId="1" applyNumberFormat="1" applyFont="1" applyFill="1" applyBorder="1" applyAlignment="1">
      <alignment horizontal="right" wrapText="1"/>
    </xf>
    <xf numFmtId="0" fontId="17" fillId="6" borderId="4" xfId="1" applyFont="1" applyFill="1" applyBorder="1" applyAlignment="1">
      <alignment horizontal="left" wrapText="1"/>
    </xf>
    <xf numFmtId="0" fontId="17" fillId="0" borderId="5" xfId="0" applyFont="1" applyBorder="1" applyAlignment="1">
      <alignment horizontal="right"/>
    </xf>
    <xf numFmtId="0" fontId="2" fillId="0" borderId="4" xfId="1" applyFont="1" applyBorder="1"/>
    <xf numFmtId="0" fontId="2" fillId="0" borderId="0" xfId="1" applyFont="1" applyBorder="1"/>
    <xf numFmtId="0" fontId="2" fillId="2" borderId="15" xfId="1" applyFont="1" applyFill="1" applyBorder="1" applyAlignment="1">
      <alignment horizontal="center"/>
    </xf>
    <xf numFmtId="49" fontId="19" fillId="2" borderId="15" xfId="1" applyNumberFormat="1" applyFont="1" applyFill="1" applyBorder="1" applyAlignment="1">
      <alignment horizontal="left"/>
    </xf>
    <xf numFmtId="0" fontId="19" fillId="2" borderId="1" xfId="1" applyFont="1" applyFill="1" applyBorder="1"/>
    <xf numFmtId="0" fontId="2" fillId="2" borderId="2" xfId="1" applyFont="1" applyFill="1" applyBorder="1" applyAlignment="1">
      <alignment horizontal="center"/>
    </xf>
    <xf numFmtId="4" fontId="2" fillId="2" borderId="2" xfId="1" applyNumberFormat="1" applyFont="1" applyFill="1" applyBorder="1" applyAlignment="1">
      <alignment horizontal="right"/>
    </xf>
    <xf numFmtId="4" fontId="2" fillId="2" borderId="3" xfId="1" applyNumberFormat="1" applyFont="1" applyFill="1" applyBorder="1" applyAlignment="1">
      <alignment horizontal="right"/>
    </xf>
    <xf numFmtId="4" fontId="8" fillId="2" borderId="15" xfId="1" applyNumberFormat="1" applyFont="1" applyFill="1" applyBorder="1"/>
    <xf numFmtId="0" fontId="2" fillId="2" borderId="2" xfId="1" applyFont="1" applyFill="1" applyBorder="1"/>
    <xf numFmtId="4" fontId="8" fillId="2" borderId="3" xfId="1" applyNumberFormat="1" applyFont="1" applyFill="1" applyBorder="1"/>
    <xf numFmtId="3" fontId="2" fillId="0" borderId="0" xfId="1" applyNumberFormat="1" applyFont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2" fillId="0" borderId="0" xfId="1" applyFont="1" applyBorder="1" applyAlignment="1">
      <alignment horizontal="right"/>
    </xf>
    <xf numFmtId="49" fontId="4" fillId="0" borderId="28" xfId="0" applyNumberFormat="1" applyFont="1" applyBorder="1"/>
    <xf numFmtId="3" fontId="2" fillId="0" borderId="5" xfId="0" applyNumberFormat="1" applyFont="1" applyBorder="1"/>
    <xf numFmtId="3" fontId="2" fillId="0" borderId="17" xfId="0" applyNumberFormat="1" applyFont="1" applyBorder="1"/>
    <xf numFmtId="3" fontId="2" fillId="0" borderId="61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pageSetUpPr fitToPage="1"/>
  </sheetPr>
  <dimension ref="A1:O95"/>
  <sheetViews>
    <sheetView showGridLines="0" tabSelected="1" topLeftCell="B1" zoomScaleNormal="100" zoomScaleSheetLayoutView="75" workbookViewId="0">
      <selection activeCell="I2" sqref="I2"/>
    </sheetView>
  </sheetViews>
  <sheetFormatPr defaultRowHeight="12.75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/>
    <row r="2" spans="2:15" ht="17.25" customHeight="1">
      <c r="B2" s="3"/>
      <c r="C2" s="4" t="s">
        <v>586</v>
      </c>
      <c r="E2" s="5"/>
      <c r="F2" s="4"/>
      <c r="G2" s="6"/>
      <c r="H2" s="7" t="s">
        <v>0</v>
      </c>
      <c r="I2" s="8"/>
      <c r="K2" s="3"/>
    </row>
    <row r="3" spans="2:15" ht="6" customHeight="1">
      <c r="C3" s="9"/>
      <c r="D3" s="10" t="s">
        <v>1</v>
      </c>
    </row>
    <row r="4" spans="2:15" ht="4.5" customHeight="1"/>
    <row r="5" spans="2:15" ht="13.5" customHeight="1">
      <c r="C5" s="11" t="s">
        <v>2</v>
      </c>
      <c r="D5" s="12" t="s">
        <v>101</v>
      </c>
      <c r="E5" s="13" t="s">
        <v>102</v>
      </c>
      <c r="F5" s="14"/>
      <c r="G5" s="15"/>
      <c r="H5" s="14"/>
      <c r="I5" s="15"/>
      <c r="O5" s="8"/>
    </row>
    <row r="7" spans="2:15">
      <c r="C7" s="16" t="s">
        <v>3</v>
      </c>
      <c r="D7" s="17" t="s">
        <v>587</v>
      </c>
      <c r="H7" s="18" t="s">
        <v>4</v>
      </c>
      <c r="J7" s="17"/>
      <c r="K7" s="17"/>
    </row>
    <row r="8" spans="2:15">
      <c r="D8" s="17"/>
      <c r="H8" s="18" t="s">
        <v>5</v>
      </c>
      <c r="J8" s="17"/>
      <c r="K8" s="17"/>
    </row>
    <row r="9" spans="2:15">
      <c r="C9" s="18"/>
      <c r="D9" s="17"/>
      <c r="H9" s="18"/>
      <c r="J9" s="17"/>
    </row>
    <row r="10" spans="2:15">
      <c r="H10" s="18"/>
      <c r="J10" s="17"/>
    </row>
    <row r="11" spans="2:15">
      <c r="C11" s="16" t="s">
        <v>6</v>
      </c>
      <c r="D11" s="17" t="s">
        <v>588</v>
      </c>
      <c r="H11" s="18" t="s">
        <v>4</v>
      </c>
      <c r="J11" s="17"/>
      <c r="K11" s="17"/>
    </row>
    <row r="12" spans="2:15">
      <c r="D12" s="17"/>
      <c r="H12" s="18" t="s">
        <v>5</v>
      </c>
      <c r="J12" s="17"/>
      <c r="K12" s="17"/>
    </row>
    <row r="13" spans="2:15" ht="12" customHeight="1">
      <c r="C13" s="18"/>
      <c r="D13" s="17"/>
      <c r="J13" s="18"/>
    </row>
    <row r="14" spans="2:15" ht="24.75" customHeight="1">
      <c r="C14" s="19" t="s">
        <v>7</v>
      </c>
      <c r="H14" s="19" t="s">
        <v>8</v>
      </c>
      <c r="J14" s="18"/>
    </row>
    <row r="15" spans="2:15" ht="12.75" customHeight="1">
      <c r="J15" s="18"/>
    </row>
    <row r="16" spans="2:15" ht="28.5" customHeight="1">
      <c r="C16" s="19" t="s">
        <v>9</v>
      </c>
      <c r="H16" s="19" t="s">
        <v>9</v>
      </c>
    </row>
    <row r="17" spans="2:12" ht="25.5" customHeight="1"/>
    <row r="18" spans="2:12" ht="13.5" customHeight="1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>
      <c r="B19" s="28" t="s">
        <v>11</v>
      </c>
      <c r="C19" s="29"/>
      <c r="D19" s="30">
        <v>15</v>
      </c>
      <c r="E19" s="31" t="s">
        <v>12</v>
      </c>
      <c r="F19" s="32"/>
      <c r="G19" s="33"/>
      <c r="H19" s="33"/>
      <c r="I19" s="34">
        <f>ROUND(G34,0)</f>
        <v>0</v>
      </c>
      <c r="J19" s="35"/>
      <c r="K19" s="36"/>
    </row>
    <row r="20" spans="2:12">
      <c r="B20" s="28" t="s">
        <v>13</v>
      </c>
      <c r="C20" s="29"/>
      <c r="D20" s="30">
        <f>SazbaDPH1</f>
        <v>15</v>
      </c>
      <c r="E20" s="31" t="s">
        <v>12</v>
      </c>
      <c r="F20" s="37"/>
      <c r="G20" s="38"/>
      <c r="H20" s="38"/>
      <c r="I20" s="39">
        <f>ROUND(I19*D20/100,0)</f>
        <v>0</v>
      </c>
      <c r="J20" s="40"/>
      <c r="K20" s="36"/>
    </row>
    <row r="21" spans="2:12">
      <c r="B21" s="28" t="s">
        <v>11</v>
      </c>
      <c r="C21" s="29"/>
      <c r="D21" s="30">
        <v>21</v>
      </c>
      <c r="E21" s="31" t="s">
        <v>12</v>
      </c>
      <c r="F21" s="37"/>
      <c r="G21" s="38"/>
      <c r="H21" s="38"/>
      <c r="I21" s="39">
        <f>ROUND(H34,0)</f>
        <v>0</v>
      </c>
      <c r="J21" s="40"/>
      <c r="K21" s="36"/>
    </row>
    <row r="22" spans="2:12" ht="13.5" thickBot="1">
      <c r="B22" s="28" t="s">
        <v>13</v>
      </c>
      <c r="C22" s="29"/>
      <c r="D22" s="30">
        <f>SazbaDPH2</f>
        <v>21</v>
      </c>
      <c r="E22" s="31" t="s">
        <v>12</v>
      </c>
      <c r="F22" s="41"/>
      <c r="G22" s="42"/>
      <c r="H22" s="42"/>
      <c r="I22" s="43">
        <f>ROUND(I21*D21/100,0)</f>
        <v>0</v>
      </c>
      <c r="J22" s="44"/>
      <c r="K22" s="36"/>
    </row>
    <row r="23" spans="2:12" ht="16.5" thickBot="1">
      <c r="B23" s="45" t="s">
        <v>14</v>
      </c>
      <c r="C23" s="46"/>
      <c r="D23" s="46"/>
      <c r="E23" s="47"/>
      <c r="F23" s="48"/>
      <c r="G23" s="49"/>
      <c r="H23" s="49"/>
      <c r="I23" s="50">
        <f>SUM(I19:I22)</f>
        <v>0</v>
      </c>
      <c r="J23" s="51"/>
      <c r="K23" s="52"/>
    </row>
    <row r="26" spans="2:12" ht="1.5" customHeight="1"/>
    <row r="27" spans="2:12" ht="15.75" customHeight="1">
      <c r="B27" s="13" t="s">
        <v>15</v>
      </c>
      <c r="C27" s="53"/>
      <c r="D27" s="53"/>
      <c r="E27" s="53"/>
      <c r="F27" s="53"/>
      <c r="G27" s="53"/>
      <c r="H27" s="53"/>
      <c r="I27" s="53"/>
      <c r="J27" s="53"/>
      <c r="K27" s="53"/>
      <c r="L27" s="54"/>
    </row>
    <row r="28" spans="2:12" ht="5.25" customHeight="1">
      <c r="L28" s="54"/>
    </row>
    <row r="29" spans="2:12" ht="24" customHeight="1">
      <c r="B29" s="55" t="s">
        <v>16</v>
      </c>
      <c r="C29" s="56"/>
      <c r="D29" s="56"/>
      <c r="E29" s="57"/>
      <c r="F29" s="58" t="s">
        <v>17</v>
      </c>
      <c r="G29" s="59" t="str">
        <f>CONCATENATE("Základ DPH ",SazbaDPH1," %")</f>
        <v>Základ DPH 15 %</v>
      </c>
      <c r="H29" s="58" t="str">
        <f>CONCATENATE("Základ DPH ",SazbaDPH2," %")</f>
        <v>Základ DPH 21 %</v>
      </c>
      <c r="I29" s="58" t="s">
        <v>18</v>
      </c>
      <c r="J29" s="58" t="s">
        <v>12</v>
      </c>
    </row>
    <row r="30" spans="2:12">
      <c r="B30" s="60" t="s">
        <v>104</v>
      </c>
      <c r="C30" s="61" t="s">
        <v>105</v>
      </c>
      <c r="D30" s="62"/>
      <c r="E30" s="63"/>
      <c r="F30" s="64">
        <f>G30+H30+I30</f>
        <v>0</v>
      </c>
      <c r="G30" s="65">
        <v>0</v>
      </c>
      <c r="H30" s="66">
        <v>0</v>
      </c>
      <c r="I30" s="66">
        <f t="shared" ref="I30:I33" si="0">(G30*SazbaDPH1)/100+(H30*SazbaDPH2)/100</f>
        <v>0</v>
      </c>
      <c r="J30" s="67" t="str">
        <f t="shared" ref="J30:J33" si="1">IF(CelkemObjekty=0,"",F30/CelkemObjekty*100)</f>
        <v/>
      </c>
    </row>
    <row r="31" spans="2:12">
      <c r="B31" s="68" t="s">
        <v>197</v>
      </c>
      <c r="C31" s="69" t="s">
        <v>198</v>
      </c>
      <c r="D31" s="70"/>
      <c r="E31" s="71"/>
      <c r="F31" s="72">
        <f t="shared" ref="F31:F33" si="2">G31+H31+I31</f>
        <v>0</v>
      </c>
      <c r="G31" s="73">
        <v>0</v>
      </c>
      <c r="H31" s="74">
        <v>0</v>
      </c>
      <c r="I31" s="74">
        <f t="shared" si="0"/>
        <v>0</v>
      </c>
      <c r="J31" s="67" t="str">
        <f t="shared" si="1"/>
        <v/>
      </c>
    </row>
    <row r="32" spans="2:12">
      <c r="B32" s="68" t="s">
        <v>323</v>
      </c>
      <c r="C32" s="69" t="s">
        <v>324</v>
      </c>
      <c r="D32" s="70"/>
      <c r="E32" s="71"/>
      <c r="F32" s="72">
        <f t="shared" si="2"/>
        <v>0</v>
      </c>
      <c r="G32" s="73">
        <v>0</v>
      </c>
      <c r="H32" s="74">
        <v>0</v>
      </c>
      <c r="I32" s="74">
        <f t="shared" si="0"/>
        <v>0</v>
      </c>
      <c r="J32" s="67" t="str">
        <f t="shared" si="1"/>
        <v/>
      </c>
    </row>
    <row r="33" spans="2:11">
      <c r="B33" s="68" t="s">
        <v>372</v>
      </c>
      <c r="C33" s="69" t="s">
        <v>373</v>
      </c>
      <c r="D33" s="70"/>
      <c r="E33" s="71"/>
      <c r="F33" s="72">
        <f t="shared" si="2"/>
        <v>0</v>
      </c>
      <c r="G33" s="73">
        <v>0</v>
      </c>
      <c r="H33" s="74">
        <v>0</v>
      </c>
      <c r="I33" s="74">
        <f t="shared" si="0"/>
        <v>0</v>
      </c>
      <c r="J33" s="67" t="str">
        <f t="shared" si="1"/>
        <v/>
      </c>
    </row>
    <row r="34" spans="2:11" ht="17.25" customHeight="1">
      <c r="B34" s="75" t="s">
        <v>19</v>
      </c>
      <c r="C34" s="76"/>
      <c r="D34" s="77"/>
      <c r="E34" s="78"/>
      <c r="F34" s="79">
        <f>SUM(F30:F33)</f>
        <v>0</v>
      </c>
      <c r="G34" s="79">
        <f>SUM(G30:G33)</f>
        <v>0</v>
      </c>
      <c r="H34" s="79">
        <f>SUM(H30:H33)</f>
        <v>0</v>
      </c>
      <c r="I34" s="79">
        <f>SUM(I30:I33)</f>
        <v>0</v>
      </c>
      <c r="J34" s="80" t="str">
        <f t="shared" ref="J34" si="3">IF(CelkemObjekty=0,"",F34/CelkemObjekty*100)</f>
        <v/>
      </c>
    </row>
    <row r="35" spans="2:11">
      <c r="B35" s="81"/>
      <c r="C35" s="81"/>
      <c r="D35" s="81"/>
      <c r="E35" s="81"/>
      <c r="F35" s="81"/>
      <c r="G35" s="81"/>
      <c r="H35" s="81"/>
      <c r="I35" s="81"/>
      <c r="J35" s="81"/>
      <c r="K35" s="81"/>
    </row>
    <row r="36" spans="2:11" ht="9.75" customHeight="1">
      <c r="B36" s="81"/>
      <c r="C36" s="81"/>
      <c r="D36" s="81"/>
      <c r="E36" s="81"/>
      <c r="F36" s="81"/>
      <c r="G36" s="81"/>
      <c r="H36" s="81"/>
      <c r="I36" s="81"/>
      <c r="J36" s="81"/>
      <c r="K36" s="81"/>
    </row>
    <row r="37" spans="2:11" ht="7.5" customHeight="1">
      <c r="B37" s="81"/>
      <c r="C37" s="81"/>
      <c r="D37" s="81"/>
      <c r="E37" s="81"/>
      <c r="F37" s="81"/>
      <c r="G37" s="81"/>
      <c r="H37" s="81"/>
      <c r="I37" s="81"/>
      <c r="J37" s="81"/>
      <c r="K37" s="81"/>
    </row>
    <row r="38" spans="2:11" ht="18">
      <c r="B38" s="13" t="s">
        <v>20</v>
      </c>
      <c r="C38" s="53"/>
      <c r="D38" s="53"/>
      <c r="E38" s="53"/>
      <c r="F38" s="53"/>
      <c r="G38" s="53"/>
      <c r="H38" s="53"/>
      <c r="I38" s="53"/>
      <c r="J38" s="53"/>
      <c r="K38" s="81"/>
    </row>
    <row r="39" spans="2:11">
      <c r="K39" s="81"/>
    </row>
    <row r="40" spans="2:11" ht="25.5">
      <c r="B40" s="82" t="s">
        <v>21</v>
      </c>
      <c r="C40" s="83" t="s">
        <v>22</v>
      </c>
      <c r="D40" s="56"/>
      <c r="E40" s="57"/>
      <c r="F40" s="58" t="s">
        <v>17</v>
      </c>
      <c r="G40" s="59" t="str">
        <f>CONCATENATE("Základ DPH ",SazbaDPH1," %")</f>
        <v>Základ DPH 15 %</v>
      </c>
      <c r="H40" s="58" t="str">
        <f>CONCATENATE("Základ DPH ",SazbaDPH2," %")</f>
        <v>Základ DPH 21 %</v>
      </c>
      <c r="I40" s="59" t="s">
        <v>18</v>
      </c>
      <c r="J40" s="58" t="s">
        <v>12</v>
      </c>
    </row>
    <row r="41" spans="2:11">
      <c r="B41" s="84" t="s">
        <v>104</v>
      </c>
      <c r="C41" s="85" t="s">
        <v>196</v>
      </c>
      <c r="D41" s="62"/>
      <c r="E41" s="63"/>
      <c r="F41" s="64">
        <f>G41+H41+I41</f>
        <v>0</v>
      </c>
      <c r="G41" s="65">
        <v>0</v>
      </c>
      <c r="H41" s="66">
        <v>0</v>
      </c>
      <c r="I41" s="73">
        <f t="shared" ref="I41:I44" si="4">(G41*SazbaDPH1)/100+(H41*SazbaDPH2)/100</f>
        <v>0</v>
      </c>
      <c r="J41" s="67" t="str">
        <f t="shared" ref="J41:J44" si="5">IF(CelkemObjekty=0,"",F41/CelkemObjekty*100)</f>
        <v/>
      </c>
    </row>
    <row r="42" spans="2:11">
      <c r="B42" s="86" t="s">
        <v>197</v>
      </c>
      <c r="C42" s="87" t="s">
        <v>322</v>
      </c>
      <c r="D42" s="70"/>
      <c r="E42" s="71"/>
      <c r="F42" s="72">
        <f t="shared" ref="F42:F44" si="6">G42+H42+I42</f>
        <v>0</v>
      </c>
      <c r="G42" s="73">
        <v>0</v>
      </c>
      <c r="H42" s="74">
        <v>0</v>
      </c>
      <c r="I42" s="73">
        <f t="shared" si="4"/>
        <v>0</v>
      </c>
      <c r="J42" s="67" t="str">
        <f t="shared" si="5"/>
        <v/>
      </c>
    </row>
    <row r="43" spans="2:11">
      <c r="B43" s="86" t="s">
        <v>323</v>
      </c>
      <c r="C43" s="87" t="s">
        <v>371</v>
      </c>
      <c r="D43" s="70"/>
      <c r="E43" s="71"/>
      <c r="F43" s="72">
        <f t="shared" si="6"/>
        <v>0</v>
      </c>
      <c r="G43" s="73">
        <v>0</v>
      </c>
      <c r="H43" s="74">
        <v>0</v>
      </c>
      <c r="I43" s="73">
        <f t="shared" si="4"/>
        <v>0</v>
      </c>
      <c r="J43" s="67" t="str">
        <f t="shared" si="5"/>
        <v/>
      </c>
    </row>
    <row r="44" spans="2:11">
      <c r="B44" s="86" t="s">
        <v>372</v>
      </c>
      <c r="C44" s="87" t="s">
        <v>585</v>
      </c>
      <c r="D44" s="70"/>
      <c r="E44" s="71"/>
      <c r="F44" s="72">
        <f t="shared" si="6"/>
        <v>0</v>
      </c>
      <c r="G44" s="73">
        <v>0</v>
      </c>
      <c r="H44" s="74">
        <v>0</v>
      </c>
      <c r="I44" s="73">
        <f t="shared" si="4"/>
        <v>0</v>
      </c>
      <c r="J44" s="67" t="str">
        <f t="shared" si="5"/>
        <v/>
      </c>
    </row>
    <row r="45" spans="2:11">
      <c r="B45" s="75" t="s">
        <v>19</v>
      </c>
      <c r="C45" s="76"/>
      <c r="D45" s="77"/>
      <c r="E45" s="78"/>
      <c r="F45" s="79">
        <f>SUM(F41:F44)</f>
        <v>0</v>
      </c>
      <c r="G45" s="88">
        <f>SUM(G41:G44)</f>
        <v>0</v>
      </c>
      <c r="H45" s="79">
        <f>SUM(H41:H44)</f>
        <v>0</v>
      </c>
      <c r="I45" s="88">
        <f>SUM(I41:I44)</f>
        <v>0</v>
      </c>
      <c r="J45" s="80" t="str">
        <f t="shared" ref="J45" si="7">IF(CelkemObjekty=0,"",F45/CelkemObjekty*100)</f>
        <v/>
      </c>
    </row>
    <row r="46" spans="2:11" ht="9" customHeight="1"/>
    <row r="47" spans="2:11" ht="6" customHeight="1"/>
    <row r="48" spans="2:11" ht="3" customHeight="1"/>
    <row r="49" spans="2:10" ht="6.75" customHeight="1"/>
    <row r="50" spans="2:10" ht="20.25" customHeight="1">
      <c r="B50" s="13" t="s">
        <v>23</v>
      </c>
      <c r="C50" s="53"/>
      <c r="D50" s="53"/>
      <c r="E50" s="53"/>
      <c r="F50" s="53"/>
      <c r="G50" s="53"/>
      <c r="H50" s="53"/>
      <c r="I50" s="53"/>
      <c r="J50" s="53"/>
    </row>
    <row r="51" spans="2:10" ht="9" customHeight="1"/>
    <row r="52" spans="2:10">
      <c r="B52" s="55" t="s">
        <v>24</v>
      </c>
      <c r="C52" s="56"/>
      <c r="D52" s="56"/>
      <c r="E52" s="58" t="s">
        <v>12</v>
      </c>
      <c r="F52" s="58" t="s">
        <v>25</v>
      </c>
      <c r="G52" s="59" t="s">
        <v>26</v>
      </c>
      <c r="H52" s="58" t="s">
        <v>27</v>
      </c>
      <c r="I52" s="59" t="s">
        <v>28</v>
      </c>
      <c r="J52" s="89" t="s">
        <v>29</v>
      </c>
    </row>
    <row r="53" spans="2:10">
      <c r="B53" s="60" t="s">
        <v>108</v>
      </c>
      <c r="C53" s="61" t="s">
        <v>109</v>
      </c>
      <c r="D53" s="62"/>
      <c r="E53" s="90" t="str">
        <f>IF(SUM(SoucetDilu)=0,"",SUM(F53:J53)/SUM(SoucetDilu)*100)</f>
        <v/>
      </c>
      <c r="F53" s="66">
        <v>0</v>
      </c>
      <c r="G53" s="65">
        <v>0</v>
      </c>
      <c r="H53" s="66">
        <v>0</v>
      </c>
      <c r="I53" s="65">
        <v>0</v>
      </c>
      <c r="J53" s="66">
        <v>0</v>
      </c>
    </row>
    <row r="54" spans="2:10">
      <c r="B54" s="68" t="s">
        <v>396</v>
      </c>
      <c r="C54" s="69" t="s">
        <v>397</v>
      </c>
      <c r="D54" s="70"/>
      <c r="E54" s="91" t="str">
        <f>IF(SUM(SoucetDilu)=0,"",SUM(F54:J54)/SUM(SoucetDilu)*100)</f>
        <v/>
      </c>
      <c r="F54" s="74">
        <v>0</v>
      </c>
      <c r="G54" s="73">
        <v>0</v>
      </c>
      <c r="H54" s="74">
        <v>0</v>
      </c>
      <c r="I54" s="73">
        <v>0</v>
      </c>
      <c r="J54" s="74">
        <v>0</v>
      </c>
    </row>
    <row r="55" spans="2:10">
      <c r="B55" s="68" t="s">
        <v>417</v>
      </c>
      <c r="C55" s="69" t="s">
        <v>418</v>
      </c>
      <c r="D55" s="70"/>
      <c r="E55" s="91" t="str">
        <f>IF(SUM(SoucetDilu)=0,"",SUM(F55:J55)/SUM(SoucetDilu)*100)</f>
        <v/>
      </c>
      <c r="F55" s="74">
        <v>0</v>
      </c>
      <c r="G55" s="73">
        <v>0</v>
      </c>
      <c r="H55" s="74">
        <v>0</v>
      </c>
      <c r="I55" s="73">
        <v>0</v>
      </c>
      <c r="J55" s="74">
        <v>0</v>
      </c>
    </row>
    <row r="56" spans="2:10">
      <c r="B56" s="68" t="s">
        <v>431</v>
      </c>
      <c r="C56" s="69" t="s">
        <v>432</v>
      </c>
      <c r="D56" s="70"/>
      <c r="E56" s="91" t="str">
        <f>IF(SUM(SoucetDilu)=0,"",SUM(F56:J56)/SUM(SoucetDilu)*100)</f>
        <v/>
      </c>
      <c r="F56" s="74">
        <v>0</v>
      </c>
      <c r="G56" s="73">
        <v>0</v>
      </c>
      <c r="H56" s="74">
        <v>0</v>
      </c>
      <c r="I56" s="73">
        <v>0</v>
      </c>
      <c r="J56" s="74">
        <v>0</v>
      </c>
    </row>
    <row r="57" spans="2:10">
      <c r="B57" s="68" t="s">
        <v>452</v>
      </c>
      <c r="C57" s="69" t="s">
        <v>453</v>
      </c>
      <c r="D57" s="70"/>
      <c r="E57" s="91" t="str">
        <f>IF(SUM(SoucetDilu)=0,"",SUM(F57:J57)/SUM(SoucetDilu)*100)</f>
        <v/>
      </c>
      <c r="F57" s="74">
        <v>0</v>
      </c>
      <c r="G57" s="73">
        <v>0</v>
      </c>
      <c r="H57" s="74">
        <v>0</v>
      </c>
      <c r="I57" s="73">
        <v>0</v>
      </c>
      <c r="J57" s="74">
        <v>0</v>
      </c>
    </row>
    <row r="58" spans="2:10">
      <c r="B58" s="68" t="s">
        <v>461</v>
      </c>
      <c r="C58" s="69" t="s">
        <v>462</v>
      </c>
      <c r="D58" s="70"/>
      <c r="E58" s="91" t="str">
        <f>IF(SUM(SoucetDilu)=0,"",SUM(F58:J58)/SUM(SoucetDilu)*100)</f>
        <v/>
      </c>
      <c r="F58" s="74">
        <v>0</v>
      </c>
      <c r="G58" s="73">
        <v>0</v>
      </c>
      <c r="H58" s="74">
        <v>0</v>
      </c>
      <c r="I58" s="73">
        <v>0</v>
      </c>
      <c r="J58" s="74">
        <v>0</v>
      </c>
    </row>
    <row r="59" spans="2:10">
      <c r="B59" s="68" t="s">
        <v>201</v>
      </c>
      <c r="C59" s="69" t="s">
        <v>202</v>
      </c>
      <c r="D59" s="70"/>
      <c r="E59" s="91" t="str">
        <f>IF(SUM(SoucetDilu)=0,"",SUM(F59:J59)/SUM(SoucetDilu)*100)</f>
        <v/>
      </c>
      <c r="F59" s="74">
        <v>0</v>
      </c>
      <c r="G59" s="73">
        <v>0</v>
      </c>
      <c r="H59" s="74">
        <v>0</v>
      </c>
      <c r="I59" s="73">
        <v>0</v>
      </c>
      <c r="J59" s="74">
        <v>0</v>
      </c>
    </row>
    <row r="60" spans="2:10">
      <c r="B60" s="68" t="s">
        <v>482</v>
      </c>
      <c r="C60" s="69" t="s">
        <v>483</v>
      </c>
      <c r="D60" s="70"/>
      <c r="E60" s="91" t="str">
        <f>IF(SUM(SoucetDilu)=0,"",SUM(F60:J60)/SUM(SoucetDilu)*100)</f>
        <v/>
      </c>
      <c r="F60" s="74">
        <v>0</v>
      </c>
      <c r="G60" s="73">
        <v>0</v>
      </c>
      <c r="H60" s="74">
        <v>0</v>
      </c>
      <c r="I60" s="73">
        <v>0</v>
      </c>
      <c r="J60" s="74">
        <v>0</v>
      </c>
    </row>
    <row r="61" spans="2:10">
      <c r="B61" s="68" t="s">
        <v>209</v>
      </c>
      <c r="C61" s="69" t="s">
        <v>210</v>
      </c>
      <c r="D61" s="70"/>
      <c r="E61" s="91" t="str">
        <f>IF(SUM(SoucetDilu)=0,"",SUM(F61:J61)/SUM(SoucetDilu)*100)</f>
        <v/>
      </c>
      <c r="F61" s="74">
        <v>0</v>
      </c>
      <c r="G61" s="73">
        <v>0</v>
      </c>
      <c r="H61" s="74">
        <v>0</v>
      </c>
      <c r="I61" s="73">
        <v>0</v>
      </c>
      <c r="J61" s="74">
        <v>0</v>
      </c>
    </row>
    <row r="62" spans="2:10">
      <c r="B62" s="68" t="s">
        <v>223</v>
      </c>
      <c r="C62" s="69" t="s">
        <v>224</v>
      </c>
      <c r="D62" s="70"/>
      <c r="E62" s="91" t="str">
        <f>IF(SUM(SoucetDilu)=0,"",SUM(F62:J62)/SUM(SoucetDilu)*100)</f>
        <v/>
      </c>
      <c r="F62" s="74">
        <v>0</v>
      </c>
      <c r="G62" s="73">
        <v>0</v>
      </c>
      <c r="H62" s="74">
        <v>0</v>
      </c>
      <c r="I62" s="73">
        <v>0</v>
      </c>
      <c r="J62" s="74">
        <v>0</v>
      </c>
    </row>
    <row r="63" spans="2:10">
      <c r="B63" s="68" t="s">
        <v>510</v>
      </c>
      <c r="C63" s="69" t="s">
        <v>511</v>
      </c>
      <c r="D63" s="70"/>
      <c r="E63" s="91" t="str">
        <f>IF(SUM(SoucetDilu)=0,"",SUM(F63:J63)/SUM(SoucetDilu)*100)</f>
        <v/>
      </c>
      <c r="F63" s="74">
        <v>0</v>
      </c>
      <c r="G63" s="73">
        <v>0</v>
      </c>
      <c r="H63" s="74">
        <v>0</v>
      </c>
      <c r="I63" s="73">
        <v>0</v>
      </c>
      <c r="J63" s="74">
        <v>0</v>
      </c>
    </row>
    <row r="64" spans="2:10">
      <c r="B64" s="68" t="s">
        <v>529</v>
      </c>
      <c r="C64" s="69" t="s">
        <v>530</v>
      </c>
      <c r="D64" s="70"/>
      <c r="E64" s="91" t="str">
        <f>IF(SUM(SoucetDilu)=0,"",SUM(F64:J64)/SUM(SoucetDilu)*100)</f>
        <v/>
      </c>
      <c r="F64" s="74">
        <v>0</v>
      </c>
      <c r="G64" s="73">
        <v>0</v>
      </c>
      <c r="H64" s="74">
        <v>0</v>
      </c>
      <c r="I64" s="73">
        <v>0</v>
      </c>
      <c r="J64" s="74">
        <v>0</v>
      </c>
    </row>
    <row r="65" spans="2:10">
      <c r="B65" s="68" t="s">
        <v>238</v>
      </c>
      <c r="C65" s="69" t="s">
        <v>239</v>
      </c>
      <c r="D65" s="70"/>
      <c r="E65" s="91" t="str">
        <f>IF(SUM(SoucetDilu)=0,"",SUM(F65:J65)/SUM(SoucetDilu)*100)</f>
        <v/>
      </c>
      <c r="F65" s="74">
        <v>0</v>
      </c>
      <c r="G65" s="73">
        <v>0</v>
      </c>
      <c r="H65" s="74">
        <v>0</v>
      </c>
      <c r="I65" s="73">
        <v>0</v>
      </c>
      <c r="J65" s="74">
        <v>0</v>
      </c>
    </row>
    <row r="66" spans="2:10">
      <c r="B66" s="68" t="s">
        <v>245</v>
      </c>
      <c r="C66" s="69" t="s">
        <v>246</v>
      </c>
      <c r="D66" s="70"/>
      <c r="E66" s="91" t="str">
        <f>IF(SUM(SoucetDilu)=0,"",SUM(F66:J66)/SUM(SoucetDilu)*100)</f>
        <v/>
      </c>
      <c r="F66" s="74">
        <v>0</v>
      </c>
      <c r="G66" s="73">
        <v>0</v>
      </c>
      <c r="H66" s="74">
        <v>0</v>
      </c>
      <c r="I66" s="73">
        <v>0</v>
      </c>
      <c r="J66" s="74">
        <v>0</v>
      </c>
    </row>
    <row r="67" spans="2:10">
      <c r="B67" s="68" t="s">
        <v>295</v>
      </c>
      <c r="C67" s="69" t="s">
        <v>296</v>
      </c>
      <c r="D67" s="70"/>
      <c r="E67" s="91" t="str">
        <f>IF(SUM(SoucetDilu)=0,"",SUM(F67:J67)/SUM(SoucetDilu)*100)</f>
        <v/>
      </c>
      <c r="F67" s="74">
        <v>0</v>
      </c>
      <c r="G67" s="73">
        <v>0</v>
      </c>
      <c r="H67" s="74">
        <v>0</v>
      </c>
      <c r="I67" s="73">
        <v>0</v>
      </c>
      <c r="J67" s="74">
        <v>0</v>
      </c>
    </row>
    <row r="68" spans="2:10">
      <c r="B68" s="68" t="s">
        <v>304</v>
      </c>
      <c r="C68" s="69" t="s">
        <v>305</v>
      </c>
      <c r="D68" s="70"/>
      <c r="E68" s="91" t="str">
        <f>IF(SUM(SoucetDilu)=0,"",SUM(F68:J68)/SUM(SoucetDilu)*100)</f>
        <v/>
      </c>
      <c r="F68" s="74">
        <v>0</v>
      </c>
      <c r="G68" s="73">
        <v>0</v>
      </c>
      <c r="H68" s="74">
        <v>0</v>
      </c>
      <c r="I68" s="73">
        <v>0</v>
      </c>
      <c r="J68" s="74">
        <v>0</v>
      </c>
    </row>
    <row r="69" spans="2:10">
      <c r="B69" s="68" t="s">
        <v>551</v>
      </c>
      <c r="C69" s="69" t="s">
        <v>552</v>
      </c>
      <c r="D69" s="70"/>
      <c r="E69" s="91" t="str">
        <f>IF(SUM(SoucetDilu)=0,"",SUM(F69:J69)/SUM(SoucetDilu)*100)</f>
        <v/>
      </c>
      <c r="F69" s="74">
        <v>0</v>
      </c>
      <c r="G69" s="73">
        <v>0</v>
      </c>
      <c r="H69" s="74">
        <v>0</v>
      </c>
      <c r="I69" s="73">
        <v>0</v>
      </c>
      <c r="J69" s="74">
        <v>0</v>
      </c>
    </row>
    <row r="70" spans="2:10">
      <c r="B70" s="68" t="s">
        <v>255</v>
      </c>
      <c r="C70" s="69" t="s">
        <v>256</v>
      </c>
      <c r="D70" s="70"/>
      <c r="E70" s="91" t="str">
        <f>IF(SUM(SoucetDilu)=0,"",SUM(F70:J70)/SUM(SoucetDilu)*100)</f>
        <v/>
      </c>
      <c r="F70" s="74">
        <v>0</v>
      </c>
      <c r="G70" s="73">
        <v>0</v>
      </c>
      <c r="H70" s="74">
        <v>0</v>
      </c>
      <c r="I70" s="73">
        <v>0</v>
      </c>
      <c r="J70" s="74">
        <v>0</v>
      </c>
    </row>
    <row r="71" spans="2:10">
      <c r="B71" s="68" t="s">
        <v>260</v>
      </c>
      <c r="C71" s="69" t="s">
        <v>261</v>
      </c>
      <c r="D71" s="70"/>
      <c r="E71" s="91" t="str">
        <f>IF(SUM(SoucetDilu)=0,"",SUM(F71:J71)/SUM(SoucetDilu)*100)</f>
        <v/>
      </c>
      <c r="F71" s="74">
        <v>0</v>
      </c>
      <c r="G71" s="73">
        <v>0</v>
      </c>
      <c r="H71" s="74">
        <v>0</v>
      </c>
      <c r="I71" s="73">
        <v>0</v>
      </c>
      <c r="J71" s="74">
        <v>0</v>
      </c>
    </row>
    <row r="72" spans="2:10">
      <c r="B72" s="68" t="s">
        <v>270</v>
      </c>
      <c r="C72" s="69" t="s">
        <v>271</v>
      </c>
      <c r="D72" s="70"/>
      <c r="E72" s="91" t="str">
        <f>IF(SUM(SoucetDilu)=0,"",SUM(F72:J72)/SUM(SoucetDilu)*100)</f>
        <v/>
      </c>
      <c r="F72" s="74">
        <v>0</v>
      </c>
      <c r="G72" s="73">
        <v>0</v>
      </c>
      <c r="H72" s="74">
        <v>0</v>
      </c>
      <c r="I72" s="73">
        <v>0</v>
      </c>
      <c r="J72" s="74">
        <v>0</v>
      </c>
    </row>
    <row r="73" spans="2:10">
      <c r="B73" s="68" t="s">
        <v>285</v>
      </c>
      <c r="C73" s="69" t="s">
        <v>286</v>
      </c>
      <c r="D73" s="70"/>
      <c r="E73" s="91" t="str">
        <f>IF(SUM(SoucetDilu)=0,"",SUM(F73:J73)/SUM(SoucetDilu)*100)</f>
        <v/>
      </c>
      <c r="F73" s="74">
        <v>0</v>
      </c>
      <c r="G73" s="73">
        <v>0</v>
      </c>
      <c r="H73" s="74">
        <v>0</v>
      </c>
      <c r="I73" s="73">
        <v>0</v>
      </c>
      <c r="J73" s="74">
        <v>0</v>
      </c>
    </row>
    <row r="74" spans="2:10">
      <c r="B74" s="68" t="s">
        <v>290</v>
      </c>
      <c r="C74" s="69" t="s">
        <v>291</v>
      </c>
      <c r="D74" s="70"/>
      <c r="E74" s="91" t="str">
        <f>IF(SUM(SoucetDilu)=0,"",SUM(F74:J74)/SUM(SoucetDilu)*100)</f>
        <v/>
      </c>
      <c r="F74" s="74">
        <v>0</v>
      </c>
      <c r="G74" s="73">
        <v>0</v>
      </c>
      <c r="H74" s="74">
        <v>0</v>
      </c>
      <c r="I74" s="73">
        <v>0</v>
      </c>
      <c r="J74" s="74">
        <v>0</v>
      </c>
    </row>
    <row r="75" spans="2:10">
      <c r="B75" s="68" t="s">
        <v>311</v>
      </c>
      <c r="C75" s="69" t="s">
        <v>312</v>
      </c>
      <c r="D75" s="70"/>
      <c r="E75" s="91" t="str">
        <f>IF(SUM(SoucetDilu)=0,"",SUM(F75:J75)/SUM(SoucetDilu)*100)</f>
        <v/>
      </c>
      <c r="F75" s="74">
        <v>0</v>
      </c>
      <c r="G75" s="73">
        <v>0</v>
      </c>
      <c r="H75" s="74">
        <v>0</v>
      </c>
      <c r="I75" s="73">
        <v>0</v>
      </c>
      <c r="J75" s="74">
        <v>0</v>
      </c>
    </row>
    <row r="76" spans="2:10">
      <c r="B76" s="75" t="s">
        <v>19</v>
      </c>
      <c r="C76" s="76"/>
      <c r="D76" s="77"/>
      <c r="E76" s="92" t="str">
        <f>IF(SUM(SoucetDilu)=0,"",SUM(F76:J76)/SUM(SoucetDilu)*100)</f>
        <v/>
      </c>
      <c r="F76" s="79">
        <f>SUM(F53:F75)</f>
        <v>0</v>
      </c>
      <c r="G76" s="88">
        <f>SUM(G53:G75)</f>
        <v>0</v>
      </c>
      <c r="H76" s="79">
        <f>SUM(H53:H75)</f>
        <v>0</v>
      </c>
      <c r="I76" s="88">
        <f>SUM(I53:I75)</f>
        <v>0</v>
      </c>
      <c r="J76" s="79">
        <f>SUM(J53:J75)</f>
        <v>0</v>
      </c>
    </row>
    <row r="78" spans="2:10" ht="2.25" customHeight="1"/>
    <row r="79" spans="2:10" ht="1.5" customHeight="1"/>
    <row r="80" spans="2:10" ht="0.75" customHeight="1"/>
    <row r="81" spans="2:10" ht="0.75" customHeight="1"/>
    <row r="82" spans="2:10" ht="0.75" customHeight="1"/>
    <row r="83" spans="2:10" ht="18">
      <c r="B83" s="13" t="s">
        <v>30</v>
      </c>
      <c r="C83" s="53"/>
      <c r="D83" s="53"/>
      <c r="E83" s="53"/>
      <c r="F83" s="53"/>
      <c r="G83" s="53"/>
      <c r="H83" s="53"/>
      <c r="I83" s="53"/>
      <c r="J83" s="53"/>
    </row>
    <row r="85" spans="2:10">
      <c r="B85" s="55" t="s">
        <v>31</v>
      </c>
      <c r="C85" s="56"/>
      <c r="D85" s="56"/>
      <c r="E85" s="93"/>
      <c r="F85" s="94"/>
      <c r="G85" s="59"/>
      <c r="H85" s="58" t="s">
        <v>17</v>
      </c>
      <c r="I85" s="1"/>
      <c r="J85" s="1"/>
    </row>
    <row r="86" spans="2:10">
      <c r="B86" s="60" t="s">
        <v>188</v>
      </c>
      <c r="C86" s="61"/>
      <c r="D86" s="62"/>
      <c r="E86" s="95"/>
      <c r="F86" s="96"/>
      <c r="G86" s="65"/>
      <c r="H86" s="66">
        <v>0</v>
      </c>
      <c r="I86" s="1"/>
      <c r="J86" s="1"/>
    </row>
    <row r="87" spans="2:10">
      <c r="B87" s="68" t="s">
        <v>189</v>
      </c>
      <c r="C87" s="69"/>
      <c r="D87" s="70"/>
      <c r="E87" s="97"/>
      <c r="F87" s="98"/>
      <c r="G87" s="73"/>
      <c r="H87" s="74">
        <v>0</v>
      </c>
      <c r="I87" s="1"/>
      <c r="J87" s="1"/>
    </row>
    <row r="88" spans="2:10">
      <c r="B88" s="68" t="s">
        <v>190</v>
      </c>
      <c r="C88" s="69"/>
      <c r="D88" s="70"/>
      <c r="E88" s="97"/>
      <c r="F88" s="98"/>
      <c r="G88" s="73"/>
      <c r="H88" s="74">
        <v>0</v>
      </c>
      <c r="I88" s="1"/>
      <c r="J88" s="1"/>
    </row>
    <row r="89" spans="2:10">
      <c r="B89" s="68" t="s">
        <v>191</v>
      </c>
      <c r="C89" s="69"/>
      <c r="D89" s="70"/>
      <c r="E89" s="97"/>
      <c r="F89" s="98"/>
      <c r="G89" s="73"/>
      <c r="H89" s="74">
        <v>0</v>
      </c>
      <c r="I89" s="1"/>
      <c r="J89" s="1"/>
    </row>
    <row r="90" spans="2:10">
      <c r="B90" s="68" t="s">
        <v>192</v>
      </c>
      <c r="C90" s="69"/>
      <c r="D90" s="70"/>
      <c r="E90" s="97"/>
      <c r="F90" s="98"/>
      <c r="G90" s="73"/>
      <c r="H90" s="74">
        <v>0</v>
      </c>
      <c r="I90" s="1"/>
      <c r="J90" s="1"/>
    </row>
    <row r="91" spans="2:10">
      <c r="B91" s="68" t="s">
        <v>193</v>
      </c>
      <c r="C91" s="69"/>
      <c r="D91" s="70"/>
      <c r="E91" s="97"/>
      <c r="F91" s="98"/>
      <c r="G91" s="73"/>
      <c r="H91" s="74">
        <v>0</v>
      </c>
      <c r="I91" s="1"/>
      <c r="J91" s="1"/>
    </row>
    <row r="92" spans="2:10">
      <c r="B92" s="68" t="s">
        <v>194</v>
      </c>
      <c r="C92" s="69"/>
      <c r="D92" s="70"/>
      <c r="E92" s="97"/>
      <c r="F92" s="98"/>
      <c r="G92" s="73"/>
      <c r="H92" s="74">
        <v>0</v>
      </c>
      <c r="I92" s="1"/>
      <c r="J92" s="1"/>
    </row>
    <row r="93" spans="2:10">
      <c r="B93" s="68" t="s">
        <v>195</v>
      </c>
      <c r="C93" s="69"/>
      <c r="D93" s="70"/>
      <c r="E93" s="97"/>
      <c r="F93" s="98"/>
      <c r="G93" s="73"/>
      <c r="H93" s="74">
        <v>0</v>
      </c>
      <c r="I93" s="1"/>
      <c r="J93" s="1"/>
    </row>
    <row r="94" spans="2:10">
      <c r="B94" s="75" t="s">
        <v>19</v>
      </c>
      <c r="C94" s="76"/>
      <c r="D94" s="77"/>
      <c r="E94" s="99"/>
      <c r="F94" s="100"/>
      <c r="G94" s="88"/>
      <c r="H94" s="79">
        <f>SUM(H86:H93)</f>
        <v>0</v>
      </c>
      <c r="I94" s="1"/>
      <c r="J94" s="1"/>
    </row>
    <row r="95" spans="2:10">
      <c r="I95" s="1"/>
      <c r="J95" s="1"/>
    </row>
  </sheetData>
  <sortState ref="B831:K853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List4"/>
  <dimension ref="A1:CB182"/>
  <sheetViews>
    <sheetView showGridLines="0" showZeros="0" topLeftCell="A85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100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103</v>
      </c>
      <c r="D3" s="265"/>
      <c r="E3" s="266" t="s">
        <v>85</v>
      </c>
      <c r="F3" s="267" t="str">
        <f>'02 016-01-2 Rek'!H1</f>
        <v>016-01-2</v>
      </c>
      <c r="G3" s="268"/>
    </row>
    <row r="4" spans="1:80" ht="13.5" thickBot="1">
      <c r="A4" s="269" t="s">
        <v>76</v>
      </c>
      <c r="B4" s="214"/>
      <c r="C4" s="215" t="s">
        <v>325</v>
      </c>
      <c r="D4" s="270"/>
      <c r="E4" s="271" t="str">
        <f>'02 016-01-2 Rek'!G2</f>
        <v>Sanace líce opěrné zdi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209</v>
      </c>
      <c r="C7" s="284" t="s">
        <v>210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204</v>
      </c>
      <c r="C8" s="295" t="s">
        <v>205</v>
      </c>
      <c r="D8" s="296" t="s">
        <v>127</v>
      </c>
      <c r="E8" s="297">
        <v>65</v>
      </c>
      <c r="F8" s="297">
        <v>0</v>
      </c>
      <c r="G8" s="298">
        <f>E8*F8</f>
        <v>0</v>
      </c>
      <c r="H8" s="299">
        <v>2.0000000000000002E-5</v>
      </c>
      <c r="I8" s="300">
        <f>E8*H8</f>
        <v>1.3000000000000002E-3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301"/>
      <c r="B9" s="302"/>
      <c r="C9" s="303" t="s">
        <v>327</v>
      </c>
      <c r="D9" s="304"/>
      <c r="E9" s="304"/>
      <c r="F9" s="304"/>
      <c r="G9" s="305"/>
      <c r="I9" s="306"/>
      <c r="K9" s="306"/>
      <c r="L9" s="307" t="s">
        <v>327</v>
      </c>
      <c r="O9" s="292">
        <v>3</v>
      </c>
    </row>
    <row r="10" spans="1:80">
      <c r="A10" s="301"/>
      <c r="B10" s="308"/>
      <c r="C10" s="309" t="s">
        <v>328</v>
      </c>
      <c r="D10" s="310"/>
      <c r="E10" s="311">
        <v>65</v>
      </c>
      <c r="F10" s="312"/>
      <c r="G10" s="313"/>
      <c r="H10" s="314"/>
      <c r="I10" s="306"/>
      <c r="J10" s="315"/>
      <c r="K10" s="306"/>
      <c r="M10" s="307" t="s">
        <v>328</v>
      </c>
      <c r="O10" s="292"/>
    </row>
    <row r="11" spans="1:80">
      <c r="A11" s="293">
        <v>2</v>
      </c>
      <c r="B11" s="294" t="s">
        <v>329</v>
      </c>
      <c r="C11" s="295" t="s">
        <v>330</v>
      </c>
      <c r="D11" s="296" t="s">
        <v>127</v>
      </c>
      <c r="E11" s="297">
        <v>71.5</v>
      </c>
      <c r="F11" s="297">
        <v>0</v>
      </c>
      <c r="G11" s="298">
        <f>E11*F11</f>
        <v>0</v>
      </c>
      <c r="H11" s="299">
        <v>6.7099999999999998E-3</v>
      </c>
      <c r="I11" s="300">
        <f>E11*H11</f>
        <v>0.479765</v>
      </c>
      <c r="J11" s="299">
        <v>0</v>
      </c>
      <c r="K11" s="300">
        <f>E11*J11</f>
        <v>0</v>
      </c>
      <c r="O11" s="292">
        <v>2</v>
      </c>
      <c r="AA11" s="261">
        <v>1</v>
      </c>
      <c r="AB11" s="261">
        <v>1</v>
      </c>
      <c r="AC11" s="261">
        <v>1</v>
      </c>
      <c r="AZ11" s="261">
        <v>1</v>
      </c>
      <c r="BA11" s="261">
        <f>IF(AZ11=1,G11,0)</f>
        <v>0</v>
      </c>
      <c r="BB11" s="261">
        <f>IF(AZ11=2,G11,0)</f>
        <v>0</v>
      </c>
      <c r="BC11" s="261">
        <f>IF(AZ11=3,G11,0)</f>
        <v>0</v>
      </c>
      <c r="BD11" s="261">
        <f>IF(AZ11=4,G11,0)</f>
        <v>0</v>
      </c>
      <c r="BE11" s="261">
        <f>IF(AZ11=5,G11,0)</f>
        <v>0</v>
      </c>
      <c r="CA11" s="292">
        <v>1</v>
      </c>
      <c r="CB11" s="292">
        <v>1</v>
      </c>
    </row>
    <row r="12" spans="1:80">
      <c r="A12" s="301"/>
      <c r="B12" s="302"/>
      <c r="C12" s="303" t="s">
        <v>327</v>
      </c>
      <c r="D12" s="304"/>
      <c r="E12" s="304"/>
      <c r="F12" s="304"/>
      <c r="G12" s="305"/>
      <c r="I12" s="306"/>
      <c r="K12" s="306"/>
      <c r="L12" s="307" t="s">
        <v>327</v>
      </c>
      <c r="O12" s="292">
        <v>3</v>
      </c>
    </row>
    <row r="13" spans="1:80">
      <c r="A13" s="301"/>
      <c r="B13" s="308"/>
      <c r="C13" s="309" t="s">
        <v>331</v>
      </c>
      <c r="D13" s="310"/>
      <c r="E13" s="311">
        <v>71.5</v>
      </c>
      <c r="F13" s="312"/>
      <c r="G13" s="313"/>
      <c r="H13" s="314"/>
      <c r="I13" s="306"/>
      <c r="J13" s="315"/>
      <c r="K13" s="306"/>
      <c r="M13" s="307" t="s">
        <v>331</v>
      </c>
      <c r="O13" s="292"/>
    </row>
    <row r="14" spans="1:80">
      <c r="A14" s="293">
        <v>3</v>
      </c>
      <c r="B14" s="294" t="s">
        <v>212</v>
      </c>
      <c r="C14" s="295" t="s">
        <v>213</v>
      </c>
      <c r="D14" s="296" t="s">
        <v>214</v>
      </c>
      <c r="E14" s="297">
        <v>0.64270000000000005</v>
      </c>
      <c r="F14" s="297">
        <v>0</v>
      </c>
      <c r="G14" s="298">
        <f>E14*F14</f>
        <v>0</v>
      </c>
      <c r="H14" s="299">
        <v>1.0343100000000001</v>
      </c>
      <c r="I14" s="300">
        <f>E14*H14</f>
        <v>0.66475103700000004</v>
      </c>
      <c r="J14" s="299">
        <v>0</v>
      </c>
      <c r="K14" s="300">
        <f>E14*J14</f>
        <v>0</v>
      </c>
      <c r="O14" s="292">
        <v>2</v>
      </c>
      <c r="AA14" s="261">
        <v>1</v>
      </c>
      <c r="AB14" s="261">
        <v>1</v>
      </c>
      <c r="AC14" s="261">
        <v>1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>
      <c r="A15" s="301"/>
      <c r="B15" s="302"/>
      <c r="C15" s="303" t="s">
        <v>207</v>
      </c>
      <c r="D15" s="304"/>
      <c r="E15" s="304"/>
      <c r="F15" s="304"/>
      <c r="G15" s="305"/>
      <c r="I15" s="306"/>
      <c r="K15" s="306"/>
      <c r="L15" s="307" t="s">
        <v>207</v>
      </c>
      <c r="O15" s="292">
        <v>3</v>
      </c>
    </row>
    <row r="16" spans="1:80">
      <c r="A16" s="301"/>
      <c r="B16" s="308"/>
      <c r="C16" s="309" t="s">
        <v>332</v>
      </c>
      <c r="D16" s="310"/>
      <c r="E16" s="311">
        <v>0.5363</v>
      </c>
      <c r="F16" s="312"/>
      <c r="G16" s="313"/>
      <c r="H16" s="314"/>
      <c r="I16" s="306"/>
      <c r="J16" s="315"/>
      <c r="K16" s="306"/>
      <c r="M16" s="307" t="s">
        <v>332</v>
      </c>
      <c r="O16" s="292"/>
    </row>
    <row r="17" spans="1:80">
      <c r="A17" s="301"/>
      <c r="B17" s="308"/>
      <c r="C17" s="309" t="s">
        <v>333</v>
      </c>
      <c r="D17" s="310"/>
      <c r="E17" s="311">
        <v>0.10639999999999999</v>
      </c>
      <c r="F17" s="312"/>
      <c r="G17" s="313"/>
      <c r="H17" s="314"/>
      <c r="I17" s="306"/>
      <c r="J17" s="315"/>
      <c r="K17" s="306"/>
      <c r="M17" s="307" t="s">
        <v>333</v>
      </c>
      <c r="O17" s="292"/>
    </row>
    <row r="18" spans="1:80">
      <c r="A18" s="293">
        <v>4</v>
      </c>
      <c r="B18" s="294" t="s">
        <v>217</v>
      </c>
      <c r="C18" s="295" t="s">
        <v>218</v>
      </c>
      <c r="D18" s="296" t="s">
        <v>121</v>
      </c>
      <c r="E18" s="297">
        <v>1947.5</v>
      </c>
      <c r="F18" s="297">
        <v>0</v>
      </c>
      <c r="G18" s="298">
        <f>E18*F18</f>
        <v>0</v>
      </c>
      <c r="H18" s="299">
        <v>8.3000000000000001E-4</v>
      </c>
      <c r="I18" s="300">
        <f>E18*H18</f>
        <v>1.616425</v>
      </c>
      <c r="J18" s="299">
        <v>0</v>
      </c>
      <c r="K18" s="300">
        <f>E18*J18</f>
        <v>0</v>
      </c>
      <c r="O18" s="292">
        <v>2</v>
      </c>
      <c r="AA18" s="261">
        <v>1</v>
      </c>
      <c r="AB18" s="261">
        <v>0</v>
      </c>
      <c r="AC18" s="261">
        <v>0</v>
      </c>
      <c r="AZ18" s="261">
        <v>1</v>
      </c>
      <c r="BA18" s="261">
        <f>IF(AZ18=1,G18,0)</f>
        <v>0</v>
      </c>
      <c r="BB18" s="261">
        <f>IF(AZ18=2,G18,0)</f>
        <v>0</v>
      </c>
      <c r="BC18" s="261">
        <f>IF(AZ18=3,G18,0)</f>
        <v>0</v>
      </c>
      <c r="BD18" s="261">
        <f>IF(AZ18=4,G18,0)</f>
        <v>0</v>
      </c>
      <c r="BE18" s="261">
        <f>IF(AZ18=5,G18,0)</f>
        <v>0</v>
      </c>
      <c r="CA18" s="292">
        <v>1</v>
      </c>
      <c r="CB18" s="292">
        <v>0</v>
      </c>
    </row>
    <row r="19" spans="1:80">
      <c r="A19" s="301"/>
      <c r="B19" s="302"/>
      <c r="C19" s="303" t="s">
        <v>207</v>
      </c>
      <c r="D19" s="304"/>
      <c r="E19" s="304"/>
      <c r="F19" s="304"/>
      <c r="G19" s="305"/>
      <c r="I19" s="306"/>
      <c r="K19" s="306"/>
      <c r="L19" s="307" t="s">
        <v>207</v>
      </c>
      <c r="O19" s="292">
        <v>3</v>
      </c>
    </row>
    <row r="20" spans="1:80">
      <c r="A20" s="301"/>
      <c r="B20" s="308"/>
      <c r="C20" s="309" t="s">
        <v>334</v>
      </c>
      <c r="D20" s="310"/>
      <c r="E20" s="311">
        <v>1625</v>
      </c>
      <c r="F20" s="312"/>
      <c r="G20" s="313"/>
      <c r="H20" s="314"/>
      <c r="I20" s="306"/>
      <c r="J20" s="315"/>
      <c r="K20" s="306"/>
      <c r="M20" s="307" t="s">
        <v>334</v>
      </c>
      <c r="O20" s="292"/>
    </row>
    <row r="21" spans="1:80">
      <c r="A21" s="301"/>
      <c r="B21" s="308"/>
      <c r="C21" s="309" t="s">
        <v>335</v>
      </c>
      <c r="D21" s="310"/>
      <c r="E21" s="311">
        <v>322.5</v>
      </c>
      <c r="F21" s="312"/>
      <c r="G21" s="313"/>
      <c r="H21" s="314"/>
      <c r="I21" s="306"/>
      <c r="J21" s="315"/>
      <c r="K21" s="306"/>
      <c r="M21" s="307" t="s">
        <v>335</v>
      </c>
      <c r="O21" s="292"/>
    </row>
    <row r="22" spans="1:80">
      <c r="A22" s="293">
        <v>5</v>
      </c>
      <c r="B22" s="294" t="s">
        <v>220</v>
      </c>
      <c r="C22" s="295" t="s">
        <v>221</v>
      </c>
      <c r="D22" s="296" t="s">
        <v>127</v>
      </c>
      <c r="E22" s="297">
        <v>71.5</v>
      </c>
      <c r="F22" s="297">
        <v>0</v>
      </c>
      <c r="G22" s="298">
        <f>E22*F22</f>
        <v>0</v>
      </c>
      <c r="H22" s="299">
        <v>6.0000000000000002E-5</v>
      </c>
      <c r="I22" s="300">
        <f>E22*H22</f>
        <v>4.2900000000000004E-3</v>
      </c>
      <c r="J22" s="299">
        <v>-0.20699999999999999</v>
      </c>
      <c r="K22" s="300">
        <f>E22*J22</f>
        <v>-14.8005</v>
      </c>
      <c r="O22" s="292">
        <v>2</v>
      </c>
      <c r="AA22" s="261">
        <v>1</v>
      </c>
      <c r="AB22" s="261">
        <v>1</v>
      </c>
      <c r="AC22" s="261">
        <v>1</v>
      </c>
      <c r="AZ22" s="261">
        <v>1</v>
      </c>
      <c r="BA22" s="261">
        <f>IF(AZ22=1,G22,0)</f>
        <v>0</v>
      </c>
      <c r="BB22" s="261">
        <f>IF(AZ22=2,G22,0)</f>
        <v>0</v>
      </c>
      <c r="BC22" s="261">
        <f>IF(AZ22=3,G22,0)</f>
        <v>0</v>
      </c>
      <c r="BD22" s="261">
        <f>IF(AZ22=4,G22,0)</f>
        <v>0</v>
      </c>
      <c r="BE22" s="261">
        <f>IF(AZ22=5,G22,0)</f>
        <v>0</v>
      </c>
      <c r="CA22" s="292">
        <v>1</v>
      </c>
      <c r="CB22" s="292">
        <v>1</v>
      </c>
    </row>
    <row r="23" spans="1:80">
      <c r="A23" s="301"/>
      <c r="B23" s="302"/>
      <c r="C23" s="303" t="s">
        <v>207</v>
      </c>
      <c r="D23" s="304"/>
      <c r="E23" s="304"/>
      <c r="F23" s="304"/>
      <c r="G23" s="305"/>
      <c r="I23" s="306"/>
      <c r="K23" s="306"/>
      <c r="L23" s="307" t="s">
        <v>207</v>
      </c>
      <c r="O23" s="292">
        <v>3</v>
      </c>
    </row>
    <row r="24" spans="1:80">
      <c r="A24" s="301"/>
      <c r="B24" s="308"/>
      <c r="C24" s="309" t="s">
        <v>336</v>
      </c>
      <c r="D24" s="310"/>
      <c r="E24" s="311">
        <v>71.5</v>
      </c>
      <c r="F24" s="312"/>
      <c r="G24" s="313"/>
      <c r="H24" s="314"/>
      <c r="I24" s="306"/>
      <c r="J24" s="315"/>
      <c r="K24" s="306"/>
      <c r="M24" s="307" t="s">
        <v>336</v>
      </c>
      <c r="O24" s="292"/>
    </row>
    <row r="25" spans="1:80">
      <c r="A25" s="293">
        <v>6</v>
      </c>
      <c r="B25" s="294" t="s">
        <v>337</v>
      </c>
      <c r="C25" s="295" t="s">
        <v>338</v>
      </c>
      <c r="D25" s="296" t="s">
        <v>339</v>
      </c>
      <c r="E25" s="297">
        <v>130</v>
      </c>
      <c r="F25" s="297">
        <v>0</v>
      </c>
      <c r="G25" s="298">
        <f>E25*F25</f>
        <v>0</v>
      </c>
      <c r="H25" s="299">
        <v>1E-3</v>
      </c>
      <c r="I25" s="300">
        <f>E25*H25</f>
        <v>0.13</v>
      </c>
      <c r="J25" s="299"/>
      <c r="K25" s="300">
        <f>E25*J25</f>
        <v>0</v>
      </c>
      <c r="O25" s="292">
        <v>2</v>
      </c>
      <c r="AA25" s="261">
        <v>12</v>
      </c>
      <c r="AB25" s="261">
        <v>0</v>
      </c>
      <c r="AC25" s="261">
        <v>1</v>
      </c>
      <c r="AZ25" s="261">
        <v>1</v>
      </c>
      <c r="BA25" s="261">
        <f>IF(AZ25=1,G25,0)</f>
        <v>0</v>
      </c>
      <c r="BB25" s="261">
        <f>IF(AZ25=2,G25,0)</f>
        <v>0</v>
      </c>
      <c r="BC25" s="261">
        <f>IF(AZ25=3,G25,0)</f>
        <v>0</v>
      </c>
      <c r="BD25" s="261">
        <f>IF(AZ25=4,G25,0)</f>
        <v>0</v>
      </c>
      <c r="BE25" s="261">
        <f>IF(AZ25=5,G25,0)</f>
        <v>0</v>
      </c>
      <c r="CA25" s="292">
        <v>12</v>
      </c>
      <c r="CB25" s="292">
        <v>0</v>
      </c>
    </row>
    <row r="26" spans="1:80">
      <c r="A26" s="301"/>
      <c r="B26" s="302"/>
      <c r="C26" s="303" t="s">
        <v>340</v>
      </c>
      <c r="D26" s="304"/>
      <c r="E26" s="304"/>
      <c r="F26" s="304"/>
      <c r="G26" s="305"/>
      <c r="I26" s="306"/>
      <c r="K26" s="306"/>
      <c r="L26" s="307" t="s">
        <v>340</v>
      </c>
      <c r="O26" s="292">
        <v>3</v>
      </c>
    </row>
    <row r="27" spans="1:80">
      <c r="A27" s="301"/>
      <c r="B27" s="302"/>
      <c r="C27" s="303" t="s">
        <v>207</v>
      </c>
      <c r="D27" s="304"/>
      <c r="E27" s="304"/>
      <c r="F27" s="304"/>
      <c r="G27" s="305"/>
      <c r="I27" s="306"/>
      <c r="K27" s="306"/>
      <c r="L27" s="307" t="s">
        <v>207</v>
      </c>
      <c r="O27" s="292">
        <v>3</v>
      </c>
    </row>
    <row r="28" spans="1:80">
      <c r="A28" s="301"/>
      <c r="B28" s="308"/>
      <c r="C28" s="309" t="s">
        <v>341</v>
      </c>
      <c r="D28" s="310"/>
      <c r="E28" s="311">
        <v>0</v>
      </c>
      <c r="F28" s="312"/>
      <c r="G28" s="313"/>
      <c r="H28" s="314"/>
      <c r="I28" s="306"/>
      <c r="J28" s="315"/>
      <c r="K28" s="306"/>
      <c r="M28" s="307" t="s">
        <v>341</v>
      </c>
      <c r="O28" s="292"/>
    </row>
    <row r="29" spans="1:80">
      <c r="A29" s="301"/>
      <c r="B29" s="308"/>
      <c r="C29" s="309" t="s">
        <v>342</v>
      </c>
      <c r="D29" s="310"/>
      <c r="E29" s="311">
        <v>130</v>
      </c>
      <c r="F29" s="312"/>
      <c r="G29" s="313"/>
      <c r="H29" s="314"/>
      <c r="I29" s="306"/>
      <c r="J29" s="315"/>
      <c r="K29" s="306"/>
      <c r="M29" s="307" t="s">
        <v>342</v>
      </c>
      <c r="O29" s="292"/>
    </row>
    <row r="30" spans="1:80" ht="22.5">
      <c r="A30" s="293">
        <v>7</v>
      </c>
      <c r="B30" s="294" t="s">
        <v>343</v>
      </c>
      <c r="C30" s="295" t="s">
        <v>344</v>
      </c>
      <c r="D30" s="296" t="s">
        <v>339</v>
      </c>
      <c r="E30" s="297">
        <v>19.5</v>
      </c>
      <c r="F30" s="297">
        <v>0</v>
      </c>
      <c r="G30" s="298">
        <f>E30*F30</f>
        <v>0</v>
      </c>
      <c r="H30" s="299">
        <v>1E-3</v>
      </c>
      <c r="I30" s="300">
        <f>E30*H30</f>
        <v>1.95E-2</v>
      </c>
      <c r="J30" s="299"/>
      <c r="K30" s="300">
        <f>E30*J30</f>
        <v>0</v>
      </c>
      <c r="O30" s="292">
        <v>2</v>
      </c>
      <c r="AA30" s="261">
        <v>12</v>
      </c>
      <c r="AB30" s="261">
        <v>0</v>
      </c>
      <c r="AC30" s="261">
        <v>2</v>
      </c>
      <c r="AZ30" s="261">
        <v>1</v>
      </c>
      <c r="BA30" s="261">
        <f>IF(AZ30=1,G30,0)</f>
        <v>0</v>
      </c>
      <c r="BB30" s="261">
        <f>IF(AZ30=2,G30,0)</f>
        <v>0</v>
      </c>
      <c r="BC30" s="261">
        <f>IF(AZ30=3,G30,0)</f>
        <v>0</v>
      </c>
      <c r="BD30" s="261">
        <f>IF(AZ30=4,G30,0)</f>
        <v>0</v>
      </c>
      <c r="BE30" s="261">
        <f>IF(AZ30=5,G30,0)</f>
        <v>0</v>
      </c>
      <c r="CA30" s="292">
        <v>12</v>
      </c>
      <c r="CB30" s="292">
        <v>0</v>
      </c>
    </row>
    <row r="31" spans="1:80">
      <c r="A31" s="301"/>
      <c r="B31" s="302"/>
      <c r="C31" s="303" t="s">
        <v>207</v>
      </c>
      <c r="D31" s="304"/>
      <c r="E31" s="304"/>
      <c r="F31" s="304"/>
      <c r="G31" s="305"/>
      <c r="I31" s="306"/>
      <c r="K31" s="306"/>
      <c r="L31" s="307" t="s">
        <v>207</v>
      </c>
      <c r="O31" s="292">
        <v>3</v>
      </c>
    </row>
    <row r="32" spans="1:80">
      <c r="A32" s="301"/>
      <c r="B32" s="308"/>
      <c r="C32" s="309" t="s">
        <v>345</v>
      </c>
      <c r="D32" s="310"/>
      <c r="E32" s="311">
        <v>19.5</v>
      </c>
      <c r="F32" s="312"/>
      <c r="G32" s="313"/>
      <c r="H32" s="314"/>
      <c r="I32" s="306"/>
      <c r="J32" s="315"/>
      <c r="K32" s="306"/>
      <c r="M32" s="307" t="s">
        <v>345</v>
      </c>
      <c r="O32" s="292"/>
    </row>
    <row r="33" spans="1:80" ht="22.5">
      <c r="A33" s="293">
        <v>8</v>
      </c>
      <c r="B33" s="294" t="s">
        <v>346</v>
      </c>
      <c r="C33" s="295" t="s">
        <v>347</v>
      </c>
      <c r="D33" s="296" t="s">
        <v>339</v>
      </c>
      <c r="E33" s="297">
        <v>731.25</v>
      </c>
      <c r="F33" s="297">
        <v>0</v>
      </c>
      <c r="G33" s="298">
        <f>E33*F33</f>
        <v>0</v>
      </c>
      <c r="H33" s="299">
        <v>1E-3</v>
      </c>
      <c r="I33" s="300">
        <f>E33*H33</f>
        <v>0.73125000000000007</v>
      </c>
      <c r="J33" s="299"/>
      <c r="K33" s="300">
        <f>E33*J33</f>
        <v>0</v>
      </c>
      <c r="O33" s="292">
        <v>2</v>
      </c>
      <c r="AA33" s="261">
        <v>12</v>
      </c>
      <c r="AB33" s="261">
        <v>0</v>
      </c>
      <c r="AC33" s="261">
        <v>3</v>
      </c>
      <c r="AZ33" s="261">
        <v>1</v>
      </c>
      <c r="BA33" s="261">
        <f>IF(AZ33=1,G33,0)</f>
        <v>0</v>
      </c>
      <c r="BB33" s="261">
        <f>IF(AZ33=2,G33,0)</f>
        <v>0</v>
      </c>
      <c r="BC33" s="261">
        <f>IF(AZ33=3,G33,0)</f>
        <v>0</v>
      </c>
      <c r="BD33" s="261">
        <f>IF(AZ33=4,G33,0)</f>
        <v>0</v>
      </c>
      <c r="BE33" s="261">
        <f>IF(AZ33=5,G33,0)</f>
        <v>0</v>
      </c>
      <c r="CA33" s="292">
        <v>12</v>
      </c>
      <c r="CB33" s="292">
        <v>0</v>
      </c>
    </row>
    <row r="34" spans="1:80">
      <c r="A34" s="301"/>
      <c r="B34" s="302"/>
      <c r="C34" s="303" t="s">
        <v>348</v>
      </c>
      <c r="D34" s="304"/>
      <c r="E34" s="304"/>
      <c r="F34" s="304"/>
      <c r="G34" s="305"/>
      <c r="I34" s="306"/>
      <c r="K34" s="306"/>
      <c r="L34" s="307" t="s">
        <v>348</v>
      </c>
      <c r="O34" s="292">
        <v>3</v>
      </c>
    </row>
    <row r="35" spans="1:80">
      <c r="A35" s="301"/>
      <c r="B35" s="302"/>
      <c r="C35" s="303" t="s">
        <v>207</v>
      </c>
      <c r="D35" s="304"/>
      <c r="E35" s="304"/>
      <c r="F35" s="304"/>
      <c r="G35" s="305"/>
      <c r="I35" s="306"/>
      <c r="K35" s="306"/>
      <c r="L35" s="307" t="s">
        <v>207</v>
      </c>
      <c r="O35" s="292">
        <v>3</v>
      </c>
    </row>
    <row r="36" spans="1:80">
      <c r="A36" s="301"/>
      <c r="B36" s="308"/>
      <c r="C36" s="309" t="s">
        <v>349</v>
      </c>
      <c r="D36" s="310"/>
      <c r="E36" s="311">
        <v>0</v>
      </c>
      <c r="F36" s="312"/>
      <c r="G36" s="313"/>
      <c r="H36" s="314"/>
      <c r="I36" s="306"/>
      <c r="J36" s="315"/>
      <c r="K36" s="306"/>
      <c r="M36" s="307" t="s">
        <v>349</v>
      </c>
      <c r="O36" s="292"/>
    </row>
    <row r="37" spans="1:80">
      <c r="A37" s="301"/>
      <c r="B37" s="308"/>
      <c r="C37" s="309" t="s">
        <v>350</v>
      </c>
      <c r="D37" s="310"/>
      <c r="E37" s="311">
        <v>731.25</v>
      </c>
      <c r="F37" s="312"/>
      <c r="G37" s="313"/>
      <c r="H37" s="314"/>
      <c r="I37" s="306"/>
      <c r="J37" s="315"/>
      <c r="K37" s="306"/>
      <c r="M37" s="307" t="s">
        <v>350</v>
      </c>
      <c r="O37" s="292"/>
    </row>
    <row r="38" spans="1:80" ht="22.5">
      <c r="A38" s="293">
        <v>9</v>
      </c>
      <c r="B38" s="294" t="s">
        <v>351</v>
      </c>
      <c r="C38" s="295" t="s">
        <v>352</v>
      </c>
      <c r="D38" s="296" t="s">
        <v>339</v>
      </c>
      <c r="E38" s="297">
        <v>12350</v>
      </c>
      <c r="F38" s="297">
        <v>0</v>
      </c>
      <c r="G38" s="298">
        <f>E38*F38</f>
        <v>0</v>
      </c>
      <c r="H38" s="299">
        <v>0</v>
      </c>
      <c r="I38" s="300">
        <f>E38*H38</f>
        <v>0</v>
      </c>
      <c r="J38" s="299"/>
      <c r="K38" s="300">
        <f>E38*J38</f>
        <v>0</v>
      </c>
      <c r="O38" s="292">
        <v>2</v>
      </c>
      <c r="AA38" s="261">
        <v>12</v>
      </c>
      <c r="AB38" s="261">
        <v>0</v>
      </c>
      <c r="AC38" s="261">
        <v>5</v>
      </c>
      <c r="AZ38" s="261">
        <v>1</v>
      </c>
      <c r="BA38" s="261">
        <f>IF(AZ38=1,G38,0)</f>
        <v>0</v>
      </c>
      <c r="BB38" s="261">
        <f>IF(AZ38=2,G38,0)</f>
        <v>0</v>
      </c>
      <c r="BC38" s="261">
        <f>IF(AZ38=3,G38,0)</f>
        <v>0</v>
      </c>
      <c r="BD38" s="261">
        <f>IF(AZ38=4,G38,0)</f>
        <v>0</v>
      </c>
      <c r="BE38" s="261">
        <f>IF(AZ38=5,G38,0)</f>
        <v>0</v>
      </c>
      <c r="CA38" s="292">
        <v>12</v>
      </c>
      <c r="CB38" s="292">
        <v>0</v>
      </c>
    </row>
    <row r="39" spans="1:80">
      <c r="A39" s="301"/>
      <c r="B39" s="302"/>
      <c r="C39" s="303" t="s">
        <v>207</v>
      </c>
      <c r="D39" s="304"/>
      <c r="E39" s="304"/>
      <c r="F39" s="304"/>
      <c r="G39" s="305"/>
      <c r="I39" s="306"/>
      <c r="K39" s="306"/>
      <c r="L39" s="307" t="s">
        <v>207</v>
      </c>
      <c r="O39" s="292">
        <v>3</v>
      </c>
    </row>
    <row r="40" spans="1:80">
      <c r="A40" s="301"/>
      <c r="B40" s="308"/>
      <c r="C40" s="309" t="s">
        <v>353</v>
      </c>
      <c r="D40" s="310"/>
      <c r="E40" s="311">
        <v>0</v>
      </c>
      <c r="F40" s="312"/>
      <c r="G40" s="313"/>
      <c r="H40" s="314"/>
      <c r="I40" s="306"/>
      <c r="J40" s="315"/>
      <c r="K40" s="306"/>
      <c r="M40" s="307" t="s">
        <v>353</v>
      </c>
      <c r="O40" s="292"/>
    </row>
    <row r="41" spans="1:80">
      <c r="A41" s="301"/>
      <c r="B41" s="308"/>
      <c r="C41" s="309" t="s">
        <v>354</v>
      </c>
      <c r="D41" s="310"/>
      <c r="E41" s="311">
        <v>12350</v>
      </c>
      <c r="F41" s="312"/>
      <c r="G41" s="313"/>
      <c r="H41" s="314"/>
      <c r="I41" s="306"/>
      <c r="J41" s="315"/>
      <c r="K41" s="306"/>
      <c r="M41" s="307" t="s">
        <v>354</v>
      </c>
      <c r="O41" s="292"/>
    </row>
    <row r="42" spans="1:80" ht="22.5">
      <c r="A42" s="293">
        <v>10</v>
      </c>
      <c r="B42" s="294" t="s">
        <v>355</v>
      </c>
      <c r="C42" s="295" t="s">
        <v>356</v>
      </c>
      <c r="D42" s="296" t="s">
        <v>141</v>
      </c>
      <c r="E42" s="297">
        <v>1</v>
      </c>
      <c r="F42" s="297">
        <v>0</v>
      </c>
      <c r="G42" s="298">
        <f>E42*F42</f>
        <v>0</v>
      </c>
      <c r="H42" s="299">
        <v>0</v>
      </c>
      <c r="I42" s="300">
        <f>E42*H42</f>
        <v>0</v>
      </c>
      <c r="J42" s="299"/>
      <c r="K42" s="300">
        <f>E42*J42</f>
        <v>0</v>
      </c>
      <c r="O42" s="292">
        <v>2</v>
      </c>
      <c r="AA42" s="261">
        <v>12</v>
      </c>
      <c r="AB42" s="261">
        <v>0</v>
      </c>
      <c r="AC42" s="261">
        <v>6</v>
      </c>
      <c r="AZ42" s="261">
        <v>1</v>
      </c>
      <c r="BA42" s="261">
        <f>IF(AZ42=1,G42,0)</f>
        <v>0</v>
      </c>
      <c r="BB42" s="261">
        <f>IF(AZ42=2,G42,0)</f>
        <v>0</v>
      </c>
      <c r="BC42" s="261">
        <f>IF(AZ42=3,G42,0)</f>
        <v>0</v>
      </c>
      <c r="BD42" s="261">
        <f>IF(AZ42=4,G42,0)</f>
        <v>0</v>
      </c>
      <c r="BE42" s="261">
        <f>IF(AZ42=5,G42,0)</f>
        <v>0</v>
      </c>
      <c r="CA42" s="292">
        <v>12</v>
      </c>
      <c r="CB42" s="292">
        <v>0</v>
      </c>
    </row>
    <row r="43" spans="1:80">
      <c r="A43" s="301"/>
      <c r="B43" s="302"/>
      <c r="C43" s="303" t="s">
        <v>357</v>
      </c>
      <c r="D43" s="304"/>
      <c r="E43" s="304"/>
      <c r="F43" s="304"/>
      <c r="G43" s="305"/>
      <c r="I43" s="306"/>
      <c r="K43" s="306"/>
      <c r="L43" s="307" t="s">
        <v>357</v>
      </c>
      <c r="O43" s="292">
        <v>3</v>
      </c>
    </row>
    <row r="44" spans="1:80">
      <c r="A44" s="301"/>
      <c r="B44" s="302"/>
      <c r="C44" s="303" t="s">
        <v>207</v>
      </c>
      <c r="D44" s="304"/>
      <c r="E44" s="304"/>
      <c r="F44" s="304"/>
      <c r="G44" s="305"/>
      <c r="I44" s="306"/>
      <c r="K44" s="306"/>
      <c r="L44" s="307" t="s">
        <v>207</v>
      </c>
      <c r="O44" s="292">
        <v>3</v>
      </c>
    </row>
    <row r="45" spans="1:80">
      <c r="A45" s="316"/>
      <c r="B45" s="317" t="s">
        <v>98</v>
      </c>
      <c r="C45" s="318" t="s">
        <v>211</v>
      </c>
      <c r="D45" s="319"/>
      <c r="E45" s="320"/>
      <c r="F45" s="321"/>
      <c r="G45" s="322">
        <f>SUM(G7:G44)</f>
        <v>0</v>
      </c>
      <c r="H45" s="323"/>
      <c r="I45" s="324">
        <f>SUM(I7:I44)</f>
        <v>3.6472810369999999</v>
      </c>
      <c r="J45" s="323"/>
      <c r="K45" s="324">
        <f>SUM(K7:K44)</f>
        <v>-14.8005</v>
      </c>
      <c r="O45" s="292">
        <v>4</v>
      </c>
      <c r="BA45" s="325">
        <f>SUM(BA7:BA44)</f>
        <v>0</v>
      </c>
      <c r="BB45" s="325">
        <f>SUM(BB7:BB44)</f>
        <v>0</v>
      </c>
      <c r="BC45" s="325">
        <f>SUM(BC7:BC44)</f>
        <v>0</v>
      </c>
      <c r="BD45" s="325">
        <f>SUM(BD7:BD44)</f>
        <v>0</v>
      </c>
      <c r="BE45" s="325">
        <f>SUM(BE7:BE44)</f>
        <v>0</v>
      </c>
    </row>
    <row r="46" spans="1:80">
      <c r="A46" s="282" t="s">
        <v>97</v>
      </c>
      <c r="B46" s="283" t="s">
        <v>223</v>
      </c>
      <c r="C46" s="284" t="s">
        <v>224</v>
      </c>
      <c r="D46" s="285"/>
      <c r="E46" s="286"/>
      <c r="F46" s="286"/>
      <c r="G46" s="287"/>
      <c r="H46" s="288"/>
      <c r="I46" s="289"/>
      <c r="J46" s="290"/>
      <c r="K46" s="291"/>
      <c r="O46" s="292">
        <v>1</v>
      </c>
    </row>
    <row r="47" spans="1:80">
      <c r="A47" s="293">
        <v>11</v>
      </c>
      <c r="B47" s="294" t="s">
        <v>226</v>
      </c>
      <c r="C47" s="295" t="s">
        <v>227</v>
      </c>
      <c r="D47" s="296" t="s">
        <v>228</v>
      </c>
      <c r="E47" s="297">
        <v>2.1070000000000002</v>
      </c>
      <c r="F47" s="297">
        <v>0</v>
      </c>
      <c r="G47" s="298">
        <f>E47*F47</f>
        <v>0</v>
      </c>
      <c r="H47" s="299">
        <v>2.5429499999999998</v>
      </c>
      <c r="I47" s="300">
        <f>E47*H47</f>
        <v>5.3579956500000003</v>
      </c>
      <c r="J47" s="299">
        <v>0</v>
      </c>
      <c r="K47" s="300">
        <f>E47*J47</f>
        <v>0</v>
      </c>
      <c r="O47" s="292">
        <v>2</v>
      </c>
      <c r="AA47" s="261">
        <v>1</v>
      </c>
      <c r="AB47" s="261">
        <v>1</v>
      </c>
      <c r="AC47" s="261">
        <v>1</v>
      </c>
      <c r="AZ47" s="261">
        <v>1</v>
      </c>
      <c r="BA47" s="261">
        <f>IF(AZ47=1,G47,0)</f>
        <v>0</v>
      </c>
      <c r="BB47" s="261">
        <f>IF(AZ47=2,G47,0)</f>
        <v>0</v>
      </c>
      <c r="BC47" s="261">
        <f>IF(AZ47=3,G47,0)</f>
        <v>0</v>
      </c>
      <c r="BD47" s="261">
        <f>IF(AZ47=4,G47,0)</f>
        <v>0</v>
      </c>
      <c r="BE47" s="261">
        <f>IF(AZ47=5,G47,0)</f>
        <v>0</v>
      </c>
      <c r="CA47" s="292">
        <v>1</v>
      </c>
      <c r="CB47" s="292">
        <v>1</v>
      </c>
    </row>
    <row r="48" spans="1:80">
      <c r="A48" s="301"/>
      <c r="B48" s="302"/>
      <c r="C48" s="303" t="s">
        <v>279</v>
      </c>
      <c r="D48" s="304"/>
      <c r="E48" s="304"/>
      <c r="F48" s="304"/>
      <c r="G48" s="305"/>
      <c r="I48" s="306"/>
      <c r="K48" s="306"/>
      <c r="L48" s="307" t="s">
        <v>279</v>
      </c>
      <c r="O48" s="292">
        <v>3</v>
      </c>
    </row>
    <row r="49" spans="1:80">
      <c r="A49" s="301"/>
      <c r="B49" s="308"/>
      <c r="C49" s="309" t="s">
        <v>358</v>
      </c>
      <c r="D49" s="310"/>
      <c r="E49" s="311">
        <v>2.1070000000000002</v>
      </c>
      <c r="F49" s="312"/>
      <c r="G49" s="313"/>
      <c r="H49" s="314"/>
      <c r="I49" s="306"/>
      <c r="J49" s="315"/>
      <c r="K49" s="306"/>
      <c r="M49" s="307" t="s">
        <v>358</v>
      </c>
      <c r="O49" s="292"/>
    </row>
    <row r="50" spans="1:80">
      <c r="A50" s="293">
        <v>12</v>
      </c>
      <c r="B50" s="294" t="s">
        <v>230</v>
      </c>
      <c r="C50" s="295" t="s">
        <v>231</v>
      </c>
      <c r="D50" s="296" t="s">
        <v>127</v>
      </c>
      <c r="E50" s="297">
        <v>8.3849999999999998</v>
      </c>
      <c r="F50" s="297">
        <v>0</v>
      </c>
      <c r="G50" s="298">
        <f>E50*F50</f>
        <v>0</v>
      </c>
      <c r="H50" s="299">
        <v>1.014E-2</v>
      </c>
      <c r="I50" s="300">
        <f>E50*H50</f>
        <v>8.5023899999999999E-2</v>
      </c>
      <c r="J50" s="299">
        <v>0</v>
      </c>
      <c r="K50" s="300">
        <f>E50*J50</f>
        <v>0</v>
      </c>
      <c r="O50" s="292">
        <v>2</v>
      </c>
      <c r="AA50" s="261">
        <v>1</v>
      </c>
      <c r="AB50" s="261">
        <v>1</v>
      </c>
      <c r="AC50" s="261">
        <v>1</v>
      </c>
      <c r="AZ50" s="261">
        <v>1</v>
      </c>
      <c r="BA50" s="261">
        <f>IF(AZ50=1,G50,0)</f>
        <v>0</v>
      </c>
      <c r="BB50" s="261">
        <f>IF(AZ50=2,G50,0)</f>
        <v>0</v>
      </c>
      <c r="BC50" s="261">
        <f>IF(AZ50=3,G50,0)</f>
        <v>0</v>
      </c>
      <c r="BD50" s="261">
        <f>IF(AZ50=4,G50,0)</f>
        <v>0</v>
      </c>
      <c r="BE50" s="261">
        <f>IF(AZ50=5,G50,0)</f>
        <v>0</v>
      </c>
      <c r="CA50" s="292">
        <v>1</v>
      </c>
      <c r="CB50" s="292">
        <v>1</v>
      </c>
    </row>
    <row r="51" spans="1:80">
      <c r="A51" s="301"/>
      <c r="B51" s="302"/>
      <c r="C51" s="303" t="s">
        <v>279</v>
      </c>
      <c r="D51" s="304"/>
      <c r="E51" s="304"/>
      <c r="F51" s="304"/>
      <c r="G51" s="305"/>
      <c r="I51" s="306"/>
      <c r="K51" s="306"/>
      <c r="L51" s="307" t="s">
        <v>279</v>
      </c>
      <c r="O51" s="292">
        <v>3</v>
      </c>
    </row>
    <row r="52" spans="1:80">
      <c r="A52" s="301"/>
      <c r="B52" s="308"/>
      <c r="C52" s="309" t="s">
        <v>359</v>
      </c>
      <c r="D52" s="310"/>
      <c r="E52" s="311">
        <v>8.3849999999999998</v>
      </c>
      <c r="F52" s="312"/>
      <c r="G52" s="313"/>
      <c r="H52" s="314"/>
      <c r="I52" s="306"/>
      <c r="J52" s="315"/>
      <c r="K52" s="306"/>
      <c r="M52" s="307" t="s">
        <v>359</v>
      </c>
      <c r="O52" s="292"/>
    </row>
    <row r="53" spans="1:80">
      <c r="A53" s="293">
        <v>13</v>
      </c>
      <c r="B53" s="294" t="s">
        <v>233</v>
      </c>
      <c r="C53" s="295" t="s">
        <v>234</v>
      </c>
      <c r="D53" s="296" t="s">
        <v>127</v>
      </c>
      <c r="E53" s="297">
        <v>8.3849999999999998</v>
      </c>
      <c r="F53" s="297">
        <v>0</v>
      </c>
      <c r="G53" s="298">
        <f>E53*F53</f>
        <v>0</v>
      </c>
      <c r="H53" s="299">
        <v>0</v>
      </c>
      <c r="I53" s="300">
        <f>E53*H53</f>
        <v>0</v>
      </c>
      <c r="J53" s="299">
        <v>0</v>
      </c>
      <c r="K53" s="300">
        <f>E53*J53</f>
        <v>0</v>
      </c>
      <c r="O53" s="292">
        <v>2</v>
      </c>
      <c r="AA53" s="261">
        <v>1</v>
      </c>
      <c r="AB53" s="261">
        <v>1</v>
      </c>
      <c r="AC53" s="261">
        <v>1</v>
      </c>
      <c r="AZ53" s="261">
        <v>1</v>
      </c>
      <c r="BA53" s="261">
        <f>IF(AZ53=1,G53,0)</f>
        <v>0</v>
      </c>
      <c r="BB53" s="261">
        <f>IF(AZ53=2,G53,0)</f>
        <v>0</v>
      </c>
      <c r="BC53" s="261">
        <f>IF(AZ53=3,G53,0)</f>
        <v>0</v>
      </c>
      <c r="BD53" s="261">
        <f>IF(AZ53=4,G53,0)</f>
        <v>0</v>
      </c>
      <c r="BE53" s="261">
        <f>IF(AZ53=5,G53,0)</f>
        <v>0</v>
      </c>
      <c r="CA53" s="292">
        <v>1</v>
      </c>
      <c r="CB53" s="292">
        <v>1</v>
      </c>
    </row>
    <row r="54" spans="1:80">
      <c r="A54" s="301"/>
      <c r="B54" s="302"/>
      <c r="C54" s="303" t="s">
        <v>279</v>
      </c>
      <c r="D54" s="304"/>
      <c r="E54" s="304"/>
      <c r="F54" s="304"/>
      <c r="G54" s="305"/>
      <c r="I54" s="306"/>
      <c r="K54" s="306"/>
      <c r="L54" s="307" t="s">
        <v>279</v>
      </c>
      <c r="O54" s="292">
        <v>3</v>
      </c>
    </row>
    <row r="55" spans="1:80">
      <c r="A55" s="293">
        <v>14</v>
      </c>
      <c r="B55" s="294" t="s">
        <v>235</v>
      </c>
      <c r="C55" s="295" t="s">
        <v>236</v>
      </c>
      <c r="D55" s="296" t="s">
        <v>214</v>
      </c>
      <c r="E55" s="297">
        <v>8.4699999999999998E-2</v>
      </c>
      <c r="F55" s="297">
        <v>0</v>
      </c>
      <c r="G55" s="298">
        <f>E55*F55</f>
        <v>0</v>
      </c>
      <c r="H55" s="299">
        <v>1.05758</v>
      </c>
      <c r="I55" s="300">
        <f>E55*H55</f>
        <v>8.957702599999999E-2</v>
      </c>
      <c r="J55" s="299">
        <v>0</v>
      </c>
      <c r="K55" s="300">
        <f>E55*J55</f>
        <v>0</v>
      </c>
      <c r="O55" s="292">
        <v>2</v>
      </c>
      <c r="AA55" s="261">
        <v>1</v>
      </c>
      <c r="AB55" s="261">
        <v>1</v>
      </c>
      <c r="AC55" s="261">
        <v>1</v>
      </c>
      <c r="AZ55" s="261">
        <v>1</v>
      </c>
      <c r="BA55" s="261">
        <f>IF(AZ55=1,G55,0)</f>
        <v>0</v>
      </c>
      <c r="BB55" s="261">
        <f>IF(AZ55=2,G55,0)</f>
        <v>0</v>
      </c>
      <c r="BC55" s="261">
        <f>IF(AZ55=3,G55,0)</f>
        <v>0</v>
      </c>
      <c r="BD55" s="261">
        <f>IF(AZ55=4,G55,0)</f>
        <v>0</v>
      </c>
      <c r="BE55" s="261">
        <f>IF(AZ55=5,G55,0)</f>
        <v>0</v>
      </c>
      <c r="CA55" s="292">
        <v>1</v>
      </c>
      <c r="CB55" s="292">
        <v>1</v>
      </c>
    </row>
    <row r="56" spans="1:80">
      <c r="A56" s="301"/>
      <c r="B56" s="302"/>
      <c r="C56" s="303" t="s">
        <v>279</v>
      </c>
      <c r="D56" s="304"/>
      <c r="E56" s="304"/>
      <c r="F56" s="304"/>
      <c r="G56" s="305"/>
      <c r="I56" s="306"/>
      <c r="K56" s="306"/>
      <c r="L56" s="307" t="s">
        <v>279</v>
      </c>
      <c r="O56" s="292">
        <v>3</v>
      </c>
    </row>
    <row r="57" spans="1:80">
      <c r="A57" s="301"/>
      <c r="B57" s="308"/>
      <c r="C57" s="309" t="s">
        <v>360</v>
      </c>
      <c r="D57" s="310"/>
      <c r="E57" s="311">
        <v>8.4699999999999998E-2</v>
      </c>
      <c r="F57" s="312"/>
      <c r="G57" s="313"/>
      <c r="H57" s="314"/>
      <c r="I57" s="306"/>
      <c r="J57" s="315"/>
      <c r="K57" s="306"/>
      <c r="M57" s="307" t="s">
        <v>360</v>
      </c>
      <c r="O57" s="292"/>
    </row>
    <row r="58" spans="1:80">
      <c r="A58" s="316"/>
      <c r="B58" s="317" t="s">
        <v>98</v>
      </c>
      <c r="C58" s="318" t="s">
        <v>225</v>
      </c>
      <c r="D58" s="319"/>
      <c r="E58" s="320"/>
      <c r="F58" s="321"/>
      <c r="G58" s="322">
        <f>SUM(G46:G57)</f>
        <v>0</v>
      </c>
      <c r="H58" s="323"/>
      <c r="I58" s="324">
        <f>SUM(I46:I57)</f>
        <v>5.5325965760000004</v>
      </c>
      <c r="J58" s="323"/>
      <c r="K58" s="324">
        <f>SUM(K46:K57)</f>
        <v>0</v>
      </c>
      <c r="O58" s="292">
        <v>4</v>
      </c>
      <c r="BA58" s="325">
        <f>SUM(BA46:BA57)</f>
        <v>0</v>
      </c>
      <c r="BB58" s="325">
        <f>SUM(BB46:BB57)</f>
        <v>0</v>
      </c>
      <c r="BC58" s="325">
        <f>SUM(BC46:BC57)</f>
        <v>0</v>
      </c>
      <c r="BD58" s="325">
        <f>SUM(BD46:BD57)</f>
        <v>0</v>
      </c>
      <c r="BE58" s="325">
        <f>SUM(BE46:BE57)</f>
        <v>0</v>
      </c>
    </row>
    <row r="59" spans="1:80">
      <c r="A59" s="282" t="s">
        <v>97</v>
      </c>
      <c r="B59" s="283" t="s">
        <v>260</v>
      </c>
      <c r="C59" s="284" t="s">
        <v>261</v>
      </c>
      <c r="D59" s="285"/>
      <c r="E59" s="286"/>
      <c r="F59" s="286"/>
      <c r="G59" s="287"/>
      <c r="H59" s="288"/>
      <c r="I59" s="289"/>
      <c r="J59" s="290"/>
      <c r="K59" s="291"/>
      <c r="O59" s="292">
        <v>1</v>
      </c>
    </row>
    <row r="60" spans="1:80">
      <c r="A60" s="293">
        <v>15</v>
      </c>
      <c r="B60" s="294" t="s">
        <v>263</v>
      </c>
      <c r="C60" s="295" t="s">
        <v>264</v>
      </c>
      <c r="D60" s="296" t="s">
        <v>127</v>
      </c>
      <c r="E60" s="297">
        <v>80</v>
      </c>
      <c r="F60" s="297">
        <v>0</v>
      </c>
      <c r="G60" s="298">
        <f>E60*F60</f>
        <v>0</v>
      </c>
      <c r="H60" s="299">
        <v>3.338E-2</v>
      </c>
      <c r="I60" s="300">
        <f>E60*H60</f>
        <v>2.6703999999999999</v>
      </c>
      <c r="J60" s="299">
        <v>0</v>
      </c>
      <c r="K60" s="300">
        <f>E60*J60</f>
        <v>0</v>
      </c>
      <c r="O60" s="292">
        <v>2</v>
      </c>
      <c r="AA60" s="261">
        <v>1</v>
      </c>
      <c r="AB60" s="261">
        <v>1</v>
      </c>
      <c r="AC60" s="261">
        <v>1</v>
      </c>
      <c r="AZ60" s="261">
        <v>1</v>
      </c>
      <c r="BA60" s="261">
        <f>IF(AZ60=1,G60,0)</f>
        <v>0</v>
      </c>
      <c r="BB60" s="261">
        <f>IF(AZ60=2,G60,0)</f>
        <v>0</v>
      </c>
      <c r="BC60" s="261">
        <f>IF(AZ60=3,G60,0)</f>
        <v>0</v>
      </c>
      <c r="BD60" s="261">
        <f>IF(AZ60=4,G60,0)</f>
        <v>0</v>
      </c>
      <c r="BE60" s="261">
        <f>IF(AZ60=5,G60,0)</f>
        <v>0</v>
      </c>
      <c r="CA60" s="292">
        <v>1</v>
      </c>
      <c r="CB60" s="292">
        <v>1</v>
      </c>
    </row>
    <row r="61" spans="1:80">
      <c r="A61" s="301"/>
      <c r="B61" s="302"/>
      <c r="C61" s="303" t="s">
        <v>279</v>
      </c>
      <c r="D61" s="304"/>
      <c r="E61" s="304"/>
      <c r="F61" s="304"/>
      <c r="G61" s="305"/>
      <c r="I61" s="306"/>
      <c r="K61" s="306"/>
      <c r="L61" s="307" t="s">
        <v>279</v>
      </c>
      <c r="O61" s="292">
        <v>3</v>
      </c>
    </row>
    <row r="62" spans="1:80">
      <c r="A62" s="301"/>
      <c r="B62" s="308"/>
      <c r="C62" s="309" t="s">
        <v>361</v>
      </c>
      <c r="D62" s="310"/>
      <c r="E62" s="311">
        <v>80</v>
      </c>
      <c r="F62" s="312"/>
      <c r="G62" s="313"/>
      <c r="H62" s="314"/>
      <c r="I62" s="306"/>
      <c r="J62" s="315"/>
      <c r="K62" s="306"/>
      <c r="M62" s="307" t="s">
        <v>361</v>
      </c>
      <c r="O62" s="292"/>
    </row>
    <row r="63" spans="1:80">
      <c r="A63" s="293">
        <v>16</v>
      </c>
      <c r="B63" s="294" t="s">
        <v>266</v>
      </c>
      <c r="C63" s="295" t="s">
        <v>267</v>
      </c>
      <c r="D63" s="296" t="s">
        <v>127</v>
      </c>
      <c r="E63" s="297">
        <v>80</v>
      </c>
      <c r="F63" s="297">
        <v>0</v>
      </c>
      <c r="G63" s="298">
        <f>E63*F63</f>
        <v>0</v>
      </c>
      <c r="H63" s="299">
        <v>0</v>
      </c>
      <c r="I63" s="300">
        <f>E63*H63</f>
        <v>0</v>
      </c>
      <c r="J63" s="299">
        <v>0</v>
      </c>
      <c r="K63" s="300">
        <f>E63*J63</f>
        <v>0</v>
      </c>
      <c r="O63" s="292">
        <v>2</v>
      </c>
      <c r="AA63" s="261">
        <v>1</v>
      </c>
      <c r="AB63" s="261">
        <v>1</v>
      </c>
      <c r="AC63" s="261">
        <v>1</v>
      </c>
      <c r="AZ63" s="261">
        <v>1</v>
      </c>
      <c r="BA63" s="261">
        <f>IF(AZ63=1,G63,0)</f>
        <v>0</v>
      </c>
      <c r="BB63" s="261">
        <f>IF(AZ63=2,G63,0)</f>
        <v>0</v>
      </c>
      <c r="BC63" s="261">
        <f>IF(AZ63=3,G63,0)</f>
        <v>0</v>
      </c>
      <c r="BD63" s="261">
        <f>IF(AZ63=4,G63,0)</f>
        <v>0</v>
      </c>
      <c r="BE63" s="261">
        <f>IF(AZ63=5,G63,0)</f>
        <v>0</v>
      </c>
      <c r="CA63" s="292">
        <v>1</v>
      </c>
      <c r="CB63" s="292">
        <v>1</v>
      </c>
    </row>
    <row r="64" spans="1:80">
      <c r="A64" s="301"/>
      <c r="B64" s="302"/>
      <c r="C64" s="303" t="s">
        <v>279</v>
      </c>
      <c r="D64" s="304"/>
      <c r="E64" s="304"/>
      <c r="F64" s="304"/>
      <c r="G64" s="305"/>
      <c r="I64" s="306"/>
      <c r="K64" s="306"/>
      <c r="L64" s="307" t="s">
        <v>279</v>
      </c>
      <c r="O64" s="292">
        <v>3</v>
      </c>
    </row>
    <row r="65" spans="1:80">
      <c r="A65" s="293">
        <v>17</v>
      </c>
      <c r="B65" s="294" t="s">
        <v>268</v>
      </c>
      <c r="C65" s="295" t="s">
        <v>269</v>
      </c>
      <c r="D65" s="296" t="s">
        <v>127</v>
      </c>
      <c r="E65" s="297">
        <v>80</v>
      </c>
      <c r="F65" s="297">
        <v>0</v>
      </c>
      <c r="G65" s="298">
        <f>E65*F65</f>
        <v>0</v>
      </c>
      <c r="H65" s="299">
        <v>0</v>
      </c>
      <c r="I65" s="300">
        <f>E65*H65</f>
        <v>0</v>
      </c>
      <c r="J65" s="299">
        <v>0</v>
      </c>
      <c r="K65" s="300">
        <f>E65*J65</f>
        <v>0</v>
      </c>
      <c r="O65" s="292">
        <v>2</v>
      </c>
      <c r="AA65" s="261">
        <v>1</v>
      </c>
      <c r="AB65" s="261">
        <v>1</v>
      </c>
      <c r="AC65" s="261">
        <v>1</v>
      </c>
      <c r="AZ65" s="261">
        <v>1</v>
      </c>
      <c r="BA65" s="261">
        <f>IF(AZ65=1,G65,0)</f>
        <v>0</v>
      </c>
      <c r="BB65" s="261">
        <f>IF(AZ65=2,G65,0)</f>
        <v>0</v>
      </c>
      <c r="BC65" s="261">
        <f>IF(AZ65=3,G65,0)</f>
        <v>0</v>
      </c>
      <c r="BD65" s="261">
        <f>IF(AZ65=4,G65,0)</f>
        <v>0</v>
      </c>
      <c r="BE65" s="261">
        <f>IF(AZ65=5,G65,0)</f>
        <v>0</v>
      </c>
      <c r="CA65" s="292">
        <v>1</v>
      </c>
      <c r="CB65" s="292">
        <v>1</v>
      </c>
    </row>
    <row r="66" spans="1:80">
      <c r="A66" s="301"/>
      <c r="B66" s="302"/>
      <c r="C66" s="303" t="s">
        <v>279</v>
      </c>
      <c r="D66" s="304"/>
      <c r="E66" s="304"/>
      <c r="F66" s="304"/>
      <c r="G66" s="305"/>
      <c r="I66" s="306"/>
      <c r="K66" s="306"/>
      <c r="L66" s="307" t="s">
        <v>279</v>
      </c>
      <c r="O66" s="292">
        <v>3</v>
      </c>
    </row>
    <row r="67" spans="1:80">
      <c r="A67" s="316"/>
      <c r="B67" s="317" t="s">
        <v>98</v>
      </c>
      <c r="C67" s="318" t="s">
        <v>262</v>
      </c>
      <c r="D67" s="319"/>
      <c r="E67" s="320"/>
      <c r="F67" s="321"/>
      <c r="G67" s="322">
        <f>SUM(G59:G66)</f>
        <v>0</v>
      </c>
      <c r="H67" s="323"/>
      <c r="I67" s="324">
        <f>SUM(I59:I66)</f>
        <v>2.6703999999999999</v>
      </c>
      <c r="J67" s="323"/>
      <c r="K67" s="324">
        <f>SUM(K59:K66)</f>
        <v>0</v>
      </c>
      <c r="O67" s="292">
        <v>4</v>
      </c>
      <c r="BA67" s="325">
        <f>SUM(BA59:BA66)</f>
        <v>0</v>
      </c>
      <c r="BB67" s="325">
        <f>SUM(BB59:BB66)</f>
        <v>0</v>
      </c>
      <c r="BC67" s="325">
        <f>SUM(BC59:BC66)</f>
        <v>0</v>
      </c>
      <c r="BD67" s="325">
        <f>SUM(BD59:BD66)</f>
        <v>0</v>
      </c>
      <c r="BE67" s="325">
        <f>SUM(BE59:BE66)</f>
        <v>0</v>
      </c>
    </row>
    <row r="68" spans="1:80">
      <c r="A68" s="282" t="s">
        <v>97</v>
      </c>
      <c r="B68" s="283" t="s">
        <v>270</v>
      </c>
      <c r="C68" s="284" t="s">
        <v>271</v>
      </c>
      <c r="D68" s="285"/>
      <c r="E68" s="286"/>
      <c r="F68" s="286"/>
      <c r="G68" s="287"/>
      <c r="H68" s="288"/>
      <c r="I68" s="289"/>
      <c r="J68" s="290"/>
      <c r="K68" s="291"/>
      <c r="O68" s="292">
        <v>1</v>
      </c>
    </row>
    <row r="69" spans="1:80">
      <c r="A69" s="293">
        <v>18</v>
      </c>
      <c r="B69" s="294" t="s">
        <v>273</v>
      </c>
      <c r="C69" s="295" t="s">
        <v>274</v>
      </c>
      <c r="D69" s="296" t="s">
        <v>275</v>
      </c>
      <c r="E69" s="297">
        <v>9.7199999999999995E-2</v>
      </c>
      <c r="F69" s="297">
        <v>0</v>
      </c>
      <c r="G69" s="298">
        <f>E69*F69</f>
        <v>0</v>
      </c>
      <c r="H69" s="299">
        <v>1</v>
      </c>
      <c r="I69" s="300">
        <f>E69*H69</f>
        <v>9.7199999999999995E-2</v>
      </c>
      <c r="J69" s="299"/>
      <c r="K69" s="300">
        <f>E69*J69</f>
        <v>0</v>
      </c>
      <c r="O69" s="292">
        <v>2</v>
      </c>
      <c r="AA69" s="261">
        <v>3</v>
      </c>
      <c r="AB69" s="261">
        <v>1</v>
      </c>
      <c r="AC69" s="261">
        <v>13211232</v>
      </c>
      <c r="AZ69" s="261">
        <v>1</v>
      </c>
      <c r="BA69" s="261">
        <f>IF(AZ69=1,G69,0)</f>
        <v>0</v>
      </c>
      <c r="BB69" s="261">
        <f>IF(AZ69=2,G69,0)</f>
        <v>0</v>
      </c>
      <c r="BC69" s="261">
        <f>IF(AZ69=3,G69,0)</f>
        <v>0</v>
      </c>
      <c r="BD69" s="261">
        <f>IF(AZ69=4,G69,0)</f>
        <v>0</v>
      </c>
      <c r="BE69" s="261">
        <f>IF(AZ69=5,G69,0)</f>
        <v>0</v>
      </c>
      <c r="CA69" s="292">
        <v>3</v>
      </c>
      <c r="CB69" s="292">
        <v>1</v>
      </c>
    </row>
    <row r="70" spans="1:80">
      <c r="A70" s="301"/>
      <c r="B70" s="302"/>
      <c r="C70" s="303" t="s">
        <v>279</v>
      </c>
      <c r="D70" s="304"/>
      <c r="E70" s="304"/>
      <c r="F70" s="304"/>
      <c r="G70" s="305"/>
      <c r="I70" s="306"/>
      <c r="K70" s="306"/>
      <c r="L70" s="307" t="s">
        <v>279</v>
      </c>
      <c r="O70" s="292">
        <v>3</v>
      </c>
    </row>
    <row r="71" spans="1:80">
      <c r="A71" s="301"/>
      <c r="B71" s="308"/>
      <c r="C71" s="309" t="s">
        <v>362</v>
      </c>
      <c r="D71" s="310"/>
      <c r="E71" s="311">
        <v>9.7199999999999995E-2</v>
      </c>
      <c r="F71" s="312"/>
      <c r="G71" s="313"/>
      <c r="H71" s="314"/>
      <c r="I71" s="306"/>
      <c r="J71" s="315"/>
      <c r="K71" s="306"/>
      <c r="M71" s="307" t="s">
        <v>362</v>
      </c>
      <c r="O71" s="292"/>
    </row>
    <row r="72" spans="1:80">
      <c r="A72" s="293">
        <v>19</v>
      </c>
      <c r="B72" s="294" t="s">
        <v>277</v>
      </c>
      <c r="C72" s="295" t="s">
        <v>278</v>
      </c>
      <c r="D72" s="296" t="s">
        <v>113</v>
      </c>
      <c r="E72" s="297">
        <v>47.3</v>
      </c>
      <c r="F72" s="297">
        <v>0</v>
      </c>
      <c r="G72" s="298">
        <f>E72*F72</f>
        <v>0</v>
      </c>
      <c r="H72" s="299">
        <v>1.1299999999999999E-3</v>
      </c>
      <c r="I72" s="300">
        <f>E72*H72</f>
        <v>5.3448999999999997E-2</v>
      </c>
      <c r="J72" s="299"/>
      <c r="K72" s="300">
        <f>E72*J72</f>
        <v>0</v>
      </c>
      <c r="O72" s="292">
        <v>2</v>
      </c>
      <c r="AA72" s="261">
        <v>3</v>
      </c>
      <c r="AB72" s="261">
        <v>1</v>
      </c>
      <c r="AC72" s="261">
        <v>14311334</v>
      </c>
      <c r="AZ72" s="261">
        <v>1</v>
      </c>
      <c r="BA72" s="261">
        <f>IF(AZ72=1,G72,0)</f>
        <v>0</v>
      </c>
      <c r="BB72" s="261">
        <f>IF(AZ72=2,G72,0)</f>
        <v>0</v>
      </c>
      <c r="BC72" s="261">
        <f>IF(AZ72=3,G72,0)</f>
        <v>0</v>
      </c>
      <c r="BD72" s="261">
        <f>IF(AZ72=4,G72,0)</f>
        <v>0</v>
      </c>
      <c r="BE72" s="261">
        <f>IF(AZ72=5,G72,0)</f>
        <v>0</v>
      </c>
      <c r="CA72" s="292">
        <v>3</v>
      </c>
      <c r="CB72" s="292">
        <v>1</v>
      </c>
    </row>
    <row r="73" spans="1:80">
      <c r="A73" s="301"/>
      <c r="B73" s="302"/>
      <c r="C73" s="303" t="s">
        <v>279</v>
      </c>
      <c r="D73" s="304"/>
      <c r="E73" s="304"/>
      <c r="F73" s="304"/>
      <c r="G73" s="305"/>
      <c r="I73" s="306"/>
      <c r="K73" s="306"/>
      <c r="L73" s="307" t="s">
        <v>279</v>
      </c>
      <c r="O73" s="292">
        <v>3</v>
      </c>
    </row>
    <row r="74" spans="1:80">
      <c r="A74" s="301"/>
      <c r="B74" s="308"/>
      <c r="C74" s="309" t="s">
        <v>363</v>
      </c>
      <c r="D74" s="310"/>
      <c r="E74" s="311">
        <v>47.3</v>
      </c>
      <c r="F74" s="312"/>
      <c r="G74" s="313"/>
      <c r="H74" s="314"/>
      <c r="I74" s="306"/>
      <c r="J74" s="315"/>
      <c r="K74" s="306"/>
      <c r="M74" s="307" t="s">
        <v>363</v>
      </c>
      <c r="O74" s="292"/>
    </row>
    <row r="75" spans="1:80">
      <c r="A75" s="293">
        <v>20</v>
      </c>
      <c r="B75" s="294" t="s">
        <v>281</v>
      </c>
      <c r="C75" s="295" t="s">
        <v>282</v>
      </c>
      <c r="D75" s="296" t="s">
        <v>113</v>
      </c>
      <c r="E75" s="297">
        <v>39.665999999999997</v>
      </c>
      <c r="F75" s="297">
        <v>0</v>
      </c>
      <c r="G75" s="298">
        <f>E75*F75</f>
        <v>0</v>
      </c>
      <c r="H75" s="299">
        <v>3.8E-3</v>
      </c>
      <c r="I75" s="300">
        <f>E75*H75</f>
        <v>0.1507308</v>
      </c>
      <c r="J75" s="299"/>
      <c r="K75" s="300">
        <f>E75*J75</f>
        <v>0</v>
      </c>
      <c r="O75" s="292">
        <v>2</v>
      </c>
      <c r="AA75" s="261">
        <v>3</v>
      </c>
      <c r="AB75" s="261">
        <v>1</v>
      </c>
      <c r="AC75" s="261">
        <v>14314116</v>
      </c>
      <c r="AZ75" s="261">
        <v>1</v>
      </c>
      <c r="BA75" s="261">
        <f>IF(AZ75=1,G75,0)</f>
        <v>0</v>
      </c>
      <c r="BB75" s="261">
        <f>IF(AZ75=2,G75,0)</f>
        <v>0</v>
      </c>
      <c r="BC75" s="261">
        <f>IF(AZ75=3,G75,0)</f>
        <v>0</v>
      </c>
      <c r="BD75" s="261">
        <f>IF(AZ75=4,G75,0)</f>
        <v>0</v>
      </c>
      <c r="BE75" s="261">
        <f>IF(AZ75=5,G75,0)</f>
        <v>0</v>
      </c>
      <c r="CA75" s="292">
        <v>3</v>
      </c>
      <c r="CB75" s="292">
        <v>1</v>
      </c>
    </row>
    <row r="76" spans="1:80">
      <c r="A76" s="301"/>
      <c r="B76" s="302"/>
      <c r="C76" s="303" t="s">
        <v>279</v>
      </c>
      <c r="D76" s="304"/>
      <c r="E76" s="304"/>
      <c r="F76" s="304"/>
      <c r="G76" s="305"/>
      <c r="I76" s="306"/>
      <c r="K76" s="306"/>
      <c r="L76" s="307" t="s">
        <v>279</v>
      </c>
      <c r="O76" s="292">
        <v>3</v>
      </c>
    </row>
    <row r="77" spans="1:80">
      <c r="A77" s="301"/>
      <c r="B77" s="308"/>
      <c r="C77" s="309" t="s">
        <v>364</v>
      </c>
      <c r="D77" s="310"/>
      <c r="E77" s="311">
        <v>39.665999999999997</v>
      </c>
      <c r="F77" s="312"/>
      <c r="G77" s="313"/>
      <c r="H77" s="314"/>
      <c r="I77" s="306"/>
      <c r="J77" s="315"/>
      <c r="K77" s="306"/>
      <c r="M77" s="307" t="s">
        <v>364</v>
      </c>
      <c r="O77" s="292"/>
    </row>
    <row r="78" spans="1:80">
      <c r="A78" s="316"/>
      <c r="B78" s="317" t="s">
        <v>98</v>
      </c>
      <c r="C78" s="318" t="s">
        <v>272</v>
      </c>
      <c r="D78" s="319"/>
      <c r="E78" s="320"/>
      <c r="F78" s="321"/>
      <c r="G78" s="322">
        <f>SUM(G68:G77)</f>
        <v>0</v>
      </c>
      <c r="H78" s="323"/>
      <c r="I78" s="324">
        <f>SUM(I68:I77)</f>
        <v>0.30137979999999998</v>
      </c>
      <c r="J78" s="323"/>
      <c r="K78" s="324">
        <f>SUM(K68:K77)</f>
        <v>0</v>
      </c>
      <c r="O78" s="292">
        <v>4</v>
      </c>
      <c r="BA78" s="325">
        <f>SUM(BA68:BA77)</f>
        <v>0</v>
      </c>
      <c r="BB78" s="325">
        <f>SUM(BB68:BB77)</f>
        <v>0</v>
      </c>
      <c r="BC78" s="325">
        <f>SUM(BC68:BC77)</f>
        <v>0</v>
      </c>
      <c r="BD78" s="325">
        <f>SUM(BD68:BD77)</f>
        <v>0</v>
      </c>
      <c r="BE78" s="325">
        <f>SUM(BE68:BE77)</f>
        <v>0</v>
      </c>
    </row>
    <row r="79" spans="1:80">
      <c r="A79" s="282" t="s">
        <v>97</v>
      </c>
      <c r="B79" s="283" t="s">
        <v>285</v>
      </c>
      <c r="C79" s="284" t="s">
        <v>286</v>
      </c>
      <c r="D79" s="285"/>
      <c r="E79" s="286"/>
      <c r="F79" s="286"/>
      <c r="G79" s="287"/>
      <c r="H79" s="288"/>
      <c r="I79" s="289"/>
      <c r="J79" s="290"/>
      <c r="K79" s="291"/>
      <c r="O79" s="292">
        <v>1</v>
      </c>
    </row>
    <row r="80" spans="1:80">
      <c r="A80" s="293">
        <v>21</v>
      </c>
      <c r="B80" s="294" t="s">
        <v>288</v>
      </c>
      <c r="C80" s="295" t="s">
        <v>289</v>
      </c>
      <c r="D80" s="296" t="s">
        <v>113</v>
      </c>
      <c r="E80" s="297">
        <v>21.5</v>
      </c>
      <c r="F80" s="297">
        <v>0</v>
      </c>
      <c r="G80" s="298">
        <f>E80*F80</f>
        <v>0</v>
      </c>
      <c r="H80" s="299">
        <v>8.0000000000000007E-5</v>
      </c>
      <c r="I80" s="300">
        <f>E80*H80</f>
        <v>1.7200000000000002E-3</v>
      </c>
      <c r="J80" s="299">
        <v>-1.7999999999999999E-2</v>
      </c>
      <c r="K80" s="300">
        <f>E80*J80</f>
        <v>-0.38699999999999996</v>
      </c>
      <c r="O80" s="292">
        <v>2</v>
      </c>
      <c r="AA80" s="261">
        <v>1</v>
      </c>
      <c r="AB80" s="261">
        <v>0</v>
      </c>
      <c r="AC80" s="261">
        <v>0</v>
      </c>
      <c r="AZ80" s="261">
        <v>1</v>
      </c>
      <c r="BA80" s="261">
        <f>IF(AZ80=1,G80,0)</f>
        <v>0</v>
      </c>
      <c r="BB80" s="261">
        <f>IF(AZ80=2,G80,0)</f>
        <v>0</v>
      </c>
      <c r="BC80" s="261">
        <f>IF(AZ80=3,G80,0)</f>
        <v>0</v>
      </c>
      <c r="BD80" s="261">
        <f>IF(AZ80=4,G80,0)</f>
        <v>0</v>
      </c>
      <c r="BE80" s="261">
        <f>IF(AZ80=5,G80,0)</f>
        <v>0</v>
      </c>
      <c r="CA80" s="292">
        <v>1</v>
      </c>
      <c r="CB80" s="292">
        <v>0</v>
      </c>
    </row>
    <row r="81" spans="1:80">
      <c r="A81" s="301"/>
      <c r="B81" s="302"/>
      <c r="C81" s="303" t="s">
        <v>279</v>
      </c>
      <c r="D81" s="304"/>
      <c r="E81" s="304"/>
      <c r="F81" s="304"/>
      <c r="G81" s="305"/>
      <c r="I81" s="306"/>
      <c r="K81" s="306"/>
      <c r="L81" s="307" t="s">
        <v>279</v>
      </c>
      <c r="O81" s="292">
        <v>3</v>
      </c>
    </row>
    <row r="82" spans="1:80">
      <c r="A82" s="316"/>
      <c r="B82" s="317" t="s">
        <v>98</v>
      </c>
      <c r="C82" s="318" t="s">
        <v>287</v>
      </c>
      <c r="D82" s="319"/>
      <c r="E82" s="320"/>
      <c r="F82" s="321"/>
      <c r="G82" s="322">
        <f>SUM(G79:G81)</f>
        <v>0</v>
      </c>
      <c r="H82" s="323"/>
      <c r="I82" s="324">
        <f>SUM(I79:I81)</f>
        <v>1.7200000000000002E-3</v>
      </c>
      <c r="J82" s="323"/>
      <c r="K82" s="324">
        <f>SUM(K79:K81)</f>
        <v>-0.38699999999999996</v>
      </c>
      <c r="O82" s="292">
        <v>4</v>
      </c>
      <c r="BA82" s="325">
        <f>SUM(BA79:BA81)</f>
        <v>0</v>
      </c>
      <c r="BB82" s="325">
        <f>SUM(BB79:BB81)</f>
        <v>0</v>
      </c>
      <c r="BC82" s="325">
        <f>SUM(BC79:BC81)</f>
        <v>0</v>
      </c>
      <c r="BD82" s="325">
        <f>SUM(BD79:BD81)</f>
        <v>0</v>
      </c>
      <c r="BE82" s="325">
        <f>SUM(BE79:BE81)</f>
        <v>0</v>
      </c>
    </row>
    <row r="83" spans="1:80">
      <c r="A83" s="282" t="s">
        <v>97</v>
      </c>
      <c r="B83" s="283" t="s">
        <v>290</v>
      </c>
      <c r="C83" s="284" t="s">
        <v>291</v>
      </c>
      <c r="D83" s="285"/>
      <c r="E83" s="286"/>
      <c r="F83" s="286"/>
      <c r="G83" s="287"/>
      <c r="H83" s="288"/>
      <c r="I83" s="289"/>
      <c r="J83" s="290"/>
      <c r="K83" s="291"/>
      <c r="O83" s="292">
        <v>1</v>
      </c>
    </row>
    <row r="84" spans="1:80">
      <c r="A84" s="293">
        <v>22</v>
      </c>
      <c r="B84" s="294" t="s">
        <v>365</v>
      </c>
      <c r="C84" s="295" t="s">
        <v>366</v>
      </c>
      <c r="D84" s="296" t="s">
        <v>214</v>
      </c>
      <c r="E84" s="297">
        <v>12.153377412999999</v>
      </c>
      <c r="F84" s="297">
        <v>0</v>
      </c>
      <c r="G84" s="298">
        <f>E84*F84</f>
        <v>0</v>
      </c>
      <c r="H84" s="299">
        <v>0</v>
      </c>
      <c r="I84" s="300">
        <f>E84*H84</f>
        <v>0</v>
      </c>
      <c r="J84" s="299"/>
      <c r="K84" s="300">
        <f>E84*J84</f>
        <v>0</v>
      </c>
      <c r="O84" s="292">
        <v>2</v>
      </c>
      <c r="AA84" s="261">
        <v>7</v>
      </c>
      <c r="AB84" s="261">
        <v>1</v>
      </c>
      <c r="AC84" s="261">
        <v>2</v>
      </c>
      <c r="AZ84" s="261">
        <v>1</v>
      </c>
      <c r="BA84" s="261">
        <f>IF(AZ84=1,G84,0)</f>
        <v>0</v>
      </c>
      <c r="BB84" s="261">
        <f>IF(AZ84=2,G84,0)</f>
        <v>0</v>
      </c>
      <c r="BC84" s="261">
        <f>IF(AZ84=3,G84,0)</f>
        <v>0</v>
      </c>
      <c r="BD84" s="261">
        <f>IF(AZ84=4,G84,0)</f>
        <v>0</v>
      </c>
      <c r="BE84" s="261">
        <f>IF(AZ84=5,G84,0)</f>
        <v>0</v>
      </c>
      <c r="CA84" s="292">
        <v>7</v>
      </c>
      <c r="CB84" s="292">
        <v>1</v>
      </c>
    </row>
    <row r="85" spans="1:80">
      <c r="A85" s="316"/>
      <c r="B85" s="317" t="s">
        <v>98</v>
      </c>
      <c r="C85" s="318" t="s">
        <v>292</v>
      </c>
      <c r="D85" s="319"/>
      <c r="E85" s="320"/>
      <c r="F85" s="321"/>
      <c r="G85" s="322">
        <f>SUM(G83:G84)</f>
        <v>0</v>
      </c>
      <c r="H85" s="323"/>
      <c r="I85" s="324">
        <f>SUM(I83:I84)</f>
        <v>0</v>
      </c>
      <c r="J85" s="323"/>
      <c r="K85" s="324">
        <f>SUM(K83:K84)</f>
        <v>0</v>
      </c>
      <c r="O85" s="292">
        <v>4</v>
      </c>
      <c r="BA85" s="325">
        <f>SUM(BA83:BA84)</f>
        <v>0</v>
      </c>
      <c r="BB85" s="325">
        <f>SUM(BB83:BB84)</f>
        <v>0</v>
      </c>
      <c r="BC85" s="325">
        <f>SUM(BC83:BC84)</f>
        <v>0</v>
      </c>
      <c r="BD85" s="325">
        <f>SUM(BD83:BD84)</f>
        <v>0</v>
      </c>
      <c r="BE85" s="325">
        <f>SUM(BE83:BE84)</f>
        <v>0</v>
      </c>
    </row>
    <row r="86" spans="1:80">
      <c r="A86" s="282" t="s">
        <v>97</v>
      </c>
      <c r="B86" s="283" t="s">
        <v>295</v>
      </c>
      <c r="C86" s="284" t="s">
        <v>296</v>
      </c>
      <c r="D86" s="285"/>
      <c r="E86" s="286"/>
      <c r="F86" s="286"/>
      <c r="G86" s="287"/>
      <c r="H86" s="288"/>
      <c r="I86" s="289"/>
      <c r="J86" s="290"/>
      <c r="K86" s="291"/>
      <c r="O86" s="292">
        <v>1</v>
      </c>
    </row>
    <row r="87" spans="1:80" ht="22.5">
      <c r="A87" s="293">
        <v>23</v>
      </c>
      <c r="B87" s="294" t="s">
        <v>298</v>
      </c>
      <c r="C87" s="295" t="s">
        <v>299</v>
      </c>
      <c r="D87" s="296" t="s">
        <v>113</v>
      </c>
      <c r="E87" s="297">
        <v>21.5</v>
      </c>
      <c r="F87" s="297">
        <v>0</v>
      </c>
      <c r="G87" s="298">
        <f>E87*F87</f>
        <v>0</v>
      </c>
      <c r="H87" s="299">
        <v>6.0000000000000002E-5</v>
      </c>
      <c r="I87" s="300">
        <f>E87*H87</f>
        <v>1.2900000000000001E-3</v>
      </c>
      <c r="J87" s="299">
        <v>0</v>
      </c>
      <c r="K87" s="300">
        <f>E87*J87</f>
        <v>0</v>
      </c>
      <c r="O87" s="292">
        <v>2</v>
      </c>
      <c r="AA87" s="261">
        <v>1</v>
      </c>
      <c r="AB87" s="261">
        <v>7</v>
      </c>
      <c r="AC87" s="261">
        <v>7</v>
      </c>
      <c r="AZ87" s="261">
        <v>2</v>
      </c>
      <c r="BA87" s="261">
        <f>IF(AZ87=1,G87,0)</f>
        <v>0</v>
      </c>
      <c r="BB87" s="261">
        <f>IF(AZ87=2,G87,0)</f>
        <v>0</v>
      </c>
      <c r="BC87" s="261">
        <f>IF(AZ87=3,G87,0)</f>
        <v>0</v>
      </c>
      <c r="BD87" s="261">
        <f>IF(AZ87=4,G87,0)</f>
        <v>0</v>
      </c>
      <c r="BE87" s="261">
        <f>IF(AZ87=5,G87,0)</f>
        <v>0</v>
      </c>
      <c r="CA87" s="292">
        <v>1</v>
      </c>
      <c r="CB87" s="292">
        <v>7</v>
      </c>
    </row>
    <row r="88" spans="1:80">
      <c r="A88" s="301"/>
      <c r="B88" s="302"/>
      <c r="C88" s="303" t="s">
        <v>279</v>
      </c>
      <c r="D88" s="304"/>
      <c r="E88" s="304"/>
      <c r="F88" s="304"/>
      <c r="G88" s="305"/>
      <c r="I88" s="306"/>
      <c r="K88" s="306"/>
      <c r="L88" s="307" t="s">
        <v>279</v>
      </c>
      <c r="O88" s="292">
        <v>3</v>
      </c>
    </row>
    <row r="89" spans="1:80">
      <c r="A89" s="293">
        <v>24</v>
      </c>
      <c r="B89" s="294" t="s">
        <v>300</v>
      </c>
      <c r="C89" s="295" t="s">
        <v>301</v>
      </c>
      <c r="D89" s="296" t="s">
        <v>113</v>
      </c>
      <c r="E89" s="297">
        <v>36.06</v>
      </c>
      <c r="F89" s="297">
        <v>0</v>
      </c>
      <c r="G89" s="298">
        <f>E89*F89</f>
        <v>0</v>
      </c>
      <c r="H89" s="299">
        <v>1.9000000000000001E-4</v>
      </c>
      <c r="I89" s="300">
        <f>E89*H89</f>
        <v>6.8514000000000005E-3</v>
      </c>
      <c r="J89" s="299">
        <v>0</v>
      </c>
      <c r="K89" s="300">
        <f>E89*J89</f>
        <v>0</v>
      </c>
      <c r="O89" s="292">
        <v>2</v>
      </c>
      <c r="AA89" s="261">
        <v>1</v>
      </c>
      <c r="AB89" s="261">
        <v>7</v>
      </c>
      <c r="AC89" s="261">
        <v>7</v>
      </c>
      <c r="AZ89" s="261">
        <v>2</v>
      </c>
      <c r="BA89" s="261">
        <f>IF(AZ89=1,G89,0)</f>
        <v>0</v>
      </c>
      <c r="BB89" s="261">
        <f>IF(AZ89=2,G89,0)</f>
        <v>0</v>
      </c>
      <c r="BC89" s="261">
        <f>IF(AZ89=3,G89,0)</f>
        <v>0</v>
      </c>
      <c r="BD89" s="261">
        <f>IF(AZ89=4,G89,0)</f>
        <v>0</v>
      </c>
      <c r="BE89" s="261">
        <f>IF(AZ89=5,G89,0)</f>
        <v>0</v>
      </c>
      <c r="CA89" s="292">
        <v>1</v>
      </c>
      <c r="CB89" s="292">
        <v>7</v>
      </c>
    </row>
    <row r="90" spans="1:80">
      <c r="A90" s="301"/>
      <c r="B90" s="302"/>
      <c r="C90" s="303" t="s">
        <v>279</v>
      </c>
      <c r="D90" s="304"/>
      <c r="E90" s="304"/>
      <c r="F90" s="304"/>
      <c r="G90" s="305"/>
      <c r="I90" s="306"/>
      <c r="K90" s="306"/>
      <c r="L90" s="307" t="s">
        <v>279</v>
      </c>
      <c r="O90" s="292">
        <v>3</v>
      </c>
    </row>
    <row r="91" spans="1:80">
      <c r="A91" s="301"/>
      <c r="B91" s="308"/>
      <c r="C91" s="309" t="s">
        <v>367</v>
      </c>
      <c r="D91" s="310"/>
      <c r="E91" s="311">
        <v>36.06</v>
      </c>
      <c r="F91" s="312"/>
      <c r="G91" s="313"/>
      <c r="H91" s="314"/>
      <c r="I91" s="306"/>
      <c r="J91" s="315"/>
      <c r="K91" s="306"/>
      <c r="M91" s="307" t="s">
        <v>367</v>
      </c>
      <c r="O91" s="292"/>
    </row>
    <row r="92" spans="1:80">
      <c r="A92" s="293">
        <v>25</v>
      </c>
      <c r="B92" s="294" t="s">
        <v>302</v>
      </c>
      <c r="C92" s="295" t="s">
        <v>303</v>
      </c>
      <c r="D92" s="296" t="s">
        <v>113</v>
      </c>
      <c r="E92" s="297">
        <v>21.5</v>
      </c>
      <c r="F92" s="297">
        <v>0</v>
      </c>
      <c r="G92" s="298">
        <f>E92*F92</f>
        <v>0</v>
      </c>
      <c r="H92" s="299">
        <v>0</v>
      </c>
      <c r="I92" s="300">
        <f>E92*H92</f>
        <v>0</v>
      </c>
      <c r="J92" s="299"/>
      <c r="K92" s="300">
        <f>E92*J92</f>
        <v>0</v>
      </c>
      <c r="O92" s="292">
        <v>2</v>
      </c>
      <c r="AA92" s="261">
        <v>12</v>
      </c>
      <c r="AB92" s="261">
        <v>0</v>
      </c>
      <c r="AC92" s="261">
        <v>25</v>
      </c>
      <c r="AZ92" s="261">
        <v>2</v>
      </c>
      <c r="BA92" s="261">
        <f>IF(AZ92=1,G92,0)</f>
        <v>0</v>
      </c>
      <c r="BB92" s="261">
        <f>IF(AZ92=2,G92,0)</f>
        <v>0</v>
      </c>
      <c r="BC92" s="261">
        <f>IF(AZ92=3,G92,0)</f>
        <v>0</v>
      </c>
      <c r="BD92" s="261">
        <f>IF(AZ92=4,G92,0)</f>
        <v>0</v>
      </c>
      <c r="BE92" s="261">
        <f>IF(AZ92=5,G92,0)</f>
        <v>0</v>
      </c>
      <c r="CA92" s="292">
        <v>12</v>
      </c>
      <c r="CB92" s="292">
        <v>0</v>
      </c>
    </row>
    <row r="93" spans="1:80">
      <c r="A93" s="301"/>
      <c r="B93" s="302"/>
      <c r="C93" s="303" t="s">
        <v>279</v>
      </c>
      <c r="D93" s="304"/>
      <c r="E93" s="304"/>
      <c r="F93" s="304"/>
      <c r="G93" s="305"/>
      <c r="I93" s="306"/>
      <c r="K93" s="306"/>
      <c r="L93" s="307" t="s">
        <v>279</v>
      </c>
      <c r="O93" s="292">
        <v>3</v>
      </c>
    </row>
    <row r="94" spans="1:80">
      <c r="A94" s="316"/>
      <c r="B94" s="317" t="s">
        <v>98</v>
      </c>
      <c r="C94" s="318" t="s">
        <v>297</v>
      </c>
      <c r="D94" s="319"/>
      <c r="E94" s="320"/>
      <c r="F94" s="321"/>
      <c r="G94" s="322">
        <f>SUM(G86:G93)</f>
        <v>0</v>
      </c>
      <c r="H94" s="323"/>
      <c r="I94" s="324">
        <f>SUM(I86:I93)</f>
        <v>8.1414E-3</v>
      </c>
      <c r="J94" s="323"/>
      <c r="K94" s="324">
        <f>SUM(K86:K93)</f>
        <v>0</v>
      </c>
      <c r="O94" s="292">
        <v>4</v>
      </c>
      <c r="BA94" s="325">
        <f>SUM(BA86:BA93)</f>
        <v>0</v>
      </c>
      <c r="BB94" s="325">
        <f>SUM(BB86:BB93)</f>
        <v>0</v>
      </c>
      <c r="BC94" s="325">
        <f>SUM(BC86:BC93)</f>
        <v>0</v>
      </c>
      <c r="BD94" s="325">
        <f>SUM(BD86:BD93)</f>
        <v>0</v>
      </c>
      <c r="BE94" s="325">
        <f>SUM(BE86:BE93)</f>
        <v>0</v>
      </c>
    </row>
    <row r="95" spans="1:80">
      <c r="A95" s="282" t="s">
        <v>97</v>
      </c>
      <c r="B95" s="283" t="s">
        <v>304</v>
      </c>
      <c r="C95" s="284" t="s">
        <v>305</v>
      </c>
      <c r="D95" s="285"/>
      <c r="E95" s="286"/>
      <c r="F95" s="286"/>
      <c r="G95" s="287"/>
      <c r="H95" s="288"/>
      <c r="I95" s="289"/>
      <c r="J95" s="290"/>
      <c r="K95" s="291"/>
      <c r="O95" s="292">
        <v>1</v>
      </c>
    </row>
    <row r="96" spans="1:80">
      <c r="A96" s="293">
        <v>26</v>
      </c>
      <c r="B96" s="294" t="s">
        <v>307</v>
      </c>
      <c r="C96" s="295" t="s">
        <v>308</v>
      </c>
      <c r="D96" s="296" t="s">
        <v>127</v>
      </c>
      <c r="E96" s="297">
        <v>47.3</v>
      </c>
      <c r="F96" s="297">
        <v>0</v>
      </c>
      <c r="G96" s="298">
        <f>E96*F96</f>
        <v>0</v>
      </c>
      <c r="H96" s="299">
        <v>0</v>
      </c>
      <c r="I96" s="300">
        <f>E96*H96</f>
        <v>0</v>
      </c>
      <c r="J96" s="299"/>
      <c r="K96" s="300">
        <f>E96*J96</f>
        <v>0</v>
      </c>
      <c r="O96" s="292">
        <v>2</v>
      </c>
      <c r="AA96" s="261">
        <v>12</v>
      </c>
      <c r="AB96" s="261">
        <v>0</v>
      </c>
      <c r="AC96" s="261">
        <v>26</v>
      </c>
      <c r="AZ96" s="261">
        <v>2</v>
      </c>
      <c r="BA96" s="261">
        <f>IF(AZ96=1,G96,0)</f>
        <v>0</v>
      </c>
      <c r="BB96" s="261">
        <f>IF(AZ96=2,G96,0)</f>
        <v>0</v>
      </c>
      <c r="BC96" s="261">
        <f>IF(AZ96=3,G96,0)</f>
        <v>0</v>
      </c>
      <c r="BD96" s="261">
        <f>IF(AZ96=4,G96,0)</f>
        <v>0</v>
      </c>
      <c r="BE96" s="261">
        <f>IF(AZ96=5,G96,0)</f>
        <v>0</v>
      </c>
      <c r="CA96" s="292">
        <v>12</v>
      </c>
      <c r="CB96" s="292">
        <v>0</v>
      </c>
    </row>
    <row r="97" spans="1:80">
      <c r="A97" s="301"/>
      <c r="B97" s="302"/>
      <c r="C97" s="303" t="s">
        <v>279</v>
      </c>
      <c r="D97" s="304"/>
      <c r="E97" s="304"/>
      <c r="F97" s="304"/>
      <c r="G97" s="305"/>
      <c r="I97" s="306"/>
      <c r="K97" s="306"/>
      <c r="L97" s="307" t="s">
        <v>279</v>
      </c>
      <c r="O97" s="292">
        <v>3</v>
      </c>
    </row>
    <row r="98" spans="1:80">
      <c r="A98" s="301"/>
      <c r="B98" s="308"/>
      <c r="C98" s="309" t="s">
        <v>368</v>
      </c>
      <c r="D98" s="310"/>
      <c r="E98" s="311">
        <v>47.3</v>
      </c>
      <c r="F98" s="312"/>
      <c r="G98" s="313"/>
      <c r="H98" s="314"/>
      <c r="I98" s="306"/>
      <c r="J98" s="315"/>
      <c r="K98" s="306"/>
      <c r="M98" s="307" t="s">
        <v>368</v>
      </c>
      <c r="O98" s="292"/>
    </row>
    <row r="99" spans="1:80">
      <c r="A99" s="293">
        <v>27</v>
      </c>
      <c r="B99" s="294" t="s">
        <v>309</v>
      </c>
      <c r="C99" s="295" t="s">
        <v>310</v>
      </c>
      <c r="D99" s="296" t="s">
        <v>127</v>
      </c>
      <c r="E99" s="297">
        <v>47.3</v>
      </c>
      <c r="F99" s="297">
        <v>0</v>
      </c>
      <c r="G99" s="298">
        <f>E99*F99</f>
        <v>0</v>
      </c>
      <c r="H99" s="299">
        <v>0</v>
      </c>
      <c r="I99" s="300">
        <f>E99*H99</f>
        <v>0</v>
      </c>
      <c r="J99" s="299"/>
      <c r="K99" s="300">
        <f>E99*J99</f>
        <v>0</v>
      </c>
      <c r="O99" s="292">
        <v>2</v>
      </c>
      <c r="AA99" s="261">
        <v>12</v>
      </c>
      <c r="AB99" s="261">
        <v>0</v>
      </c>
      <c r="AC99" s="261">
        <v>27</v>
      </c>
      <c r="AZ99" s="261">
        <v>2</v>
      </c>
      <c r="BA99" s="261">
        <f>IF(AZ99=1,G99,0)</f>
        <v>0</v>
      </c>
      <c r="BB99" s="261">
        <f>IF(AZ99=2,G99,0)</f>
        <v>0</v>
      </c>
      <c r="BC99" s="261">
        <f>IF(AZ99=3,G99,0)</f>
        <v>0</v>
      </c>
      <c r="BD99" s="261">
        <f>IF(AZ99=4,G99,0)</f>
        <v>0</v>
      </c>
      <c r="BE99" s="261">
        <f>IF(AZ99=5,G99,0)</f>
        <v>0</v>
      </c>
      <c r="CA99" s="292">
        <v>12</v>
      </c>
      <c r="CB99" s="292">
        <v>0</v>
      </c>
    </row>
    <row r="100" spans="1:80">
      <c r="A100" s="301"/>
      <c r="B100" s="302"/>
      <c r="C100" s="303" t="s">
        <v>279</v>
      </c>
      <c r="D100" s="304"/>
      <c r="E100" s="304"/>
      <c r="F100" s="304"/>
      <c r="G100" s="305"/>
      <c r="I100" s="306"/>
      <c r="K100" s="306"/>
      <c r="L100" s="307" t="s">
        <v>279</v>
      </c>
      <c r="O100" s="292">
        <v>3</v>
      </c>
    </row>
    <row r="101" spans="1:80">
      <c r="A101" s="301"/>
      <c r="B101" s="308"/>
      <c r="C101" s="309" t="s">
        <v>368</v>
      </c>
      <c r="D101" s="310"/>
      <c r="E101" s="311">
        <v>47.3</v>
      </c>
      <c r="F101" s="312"/>
      <c r="G101" s="313"/>
      <c r="H101" s="314"/>
      <c r="I101" s="306"/>
      <c r="J101" s="315"/>
      <c r="K101" s="306"/>
      <c r="M101" s="307" t="s">
        <v>368</v>
      </c>
      <c r="O101" s="292"/>
    </row>
    <row r="102" spans="1:80">
      <c r="A102" s="316"/>
      <c r="B102" s="317" t="s">
        <v>98</v>
      </c>
      <c r="C102" s="318" t="s">
        <v>306</v>
      </c>
      <c r="D102" s="319"/>
      <c r="E102" s="320"/>
      <c r="F102" s="321"/>
      <c r="G102" s="322">
        <f>SUM(G95:G101)</f>
        <v>0</v>
      </c>
      <c r="H102" s="323"/>
      <c r="I102" s="324">
        <f>SUM(I95:I101)</f>
        <v>0</v>
      </c>
      <c r="J102" s="323"/>
      <c r="K102" s="324">
        <f>SUM(K95:K101)</f>
        <v>0</v>
      </c>
      <c r="O102" s="292">
        <v>4</v>
      </c>
      <c r="BA102" s="325">
        <f>SUM(BA95:BA101)</f>
        <v>0</v>
      </c>
      <c r="BB102" s="325">
        <f>SUM(BB95:BB101)</f>
        <v>0</v>
      </c>
      <c r="BC102" s="325">
        <f>SUM(BC95:BC101)</f>
        <v>0</v>
      </c>
      <c r="BD102" s="325">
        <f>SUM(BD95:BD101)</f>
        <v>0</v>
      </c>
      <c r="BE102" s="325">
        <f>SUM(BE95:BE101)</f>
        <v>0</v>
      </c>
    </row>
    <row r="103" spans="1:80">
      <c r="A103" s="282" t="s">
        <v>97</v>
      </c>
      <c r="B103" s="283" t="s">
        <v>311</v>
      </c>
      <c r="C103" s="284" t="s">
        <v>312</v>
      </c>
      <c r="D103" s="285"/>
      <c r="E103" s="286"/>
      <c r="F103" s="286"/>
      <c r="G103" s="287"/>
      <c r="H103" s="288"/>
      <c r="I103" s="289"/>
      <c r="J103" s="290"/>
      <c r="K103" s="291"/>
      <c r="O103" s="292">
        <v>1</v>
      </c>
    </row>
    <row r="104" spans="1:80">
      <c r="A104" s="293">
        <v>28</v>
      </c>
      <c r="B104" s="294" t="s">
        <v>314</v>
      </c>
      <c r="C104" s="295" t="s">
        <v>315</v>
      </c>
      <c r="D104" s="296" t="s">
        <v>214</v>
      </c>
      <c r="E104" s="297">
        <v>15.1875</v>
      </c>
      <c r="F104" s="297">
        <v>0</v>
      </c>
      <c r="G104" s="298">
        <f>E104*F104</f>
        <v>0</v>
      </c>
      <c r="H104" s="299">
        <v>0</v>
      </c>
      <c r="I104" s="300">
        <f>E104*H104</f>
        <v>0</v>
      </c>
      <c r="J104" s="299"/>
      <c r="K104" s="300">
        <f>E104*J104</f>
        <v>0</v>
      </c>
      <c r="O104" s="292">
        <v>2</v>
      </c>
      <c r="AA104" s="261">
        <v>8</v>
      </c>
      <c r="AB104" s="261">
        <v>0</v>
      </c>
      <c r="AC104" s="261">
        <v>3</v>
      </c>
      <c r="AZ104" s="261">
        <v>1</v>
      </c>
      <c r="BA104" s="261">
        <f>IF(AZ104=1,G104,0)</f>
        <v>0</v>
      </c>
      <c r="BB104" s="261">
        <f>IF(AZ104=2,G104,0)</f>
        <v>0</v>
      </c>
      <c r="BC104" s="261">
        <f>IF(AZ104=3,G104,0)</f>
        <v>0</v>
      </c>
      <c r="BD104" s="261">
        <f>IF(AZ104=4,G104,0)</f>
        <v>0</v>
      </c>
      <c r="BE104" s="261">
        <f>IF(AZ104=5,G104,0)</f>
        <v>0</v>
      </c>
      <c r="CA104" s="292">
        <v>8</v>
      </c>
      <c r="CB104" s="292">
        <v>0</v>
      </c>
    </row>
    <row r="105" spans="1:80">
      <c r="A105" s="293">
        <v>29</v>
      </c>
      <c r="B105" s="294" t="s">
        <v>369</v>
      </c>
      <c r="C105" s="295" t="s">
        <v>370</v>
      </c>
      <c r="D105" s="296" t="s">
        <v>214</v>
      </c>
      <c r="E105" s="297">
        <v>15.1875</v>
      </c>
      <c r="F105" s="297">
        <v>0</v>
      </c>
      <c r="G105" s="298">
        <f>E105*F105</f>
        <v>0</v>
      </c>
      <c r="H105" s="299">
        <v>0</v>
      </c>
      <c r="I105" s="300">
        <f>E105*H105</f>
        <v>0</v>
      </c>
      <c r="J105" s="299"/>
      <c r="K105" s="300">
        <f>E105*J105</f>
        <v>0</v>
      </c>
      <c r="O105" s="292">
        <v>2</v>
      </c>
      <c r="AA105" s="261">
        <v>8</v>
      </c>
      <c r="AB105" s="261">
        <v>0</v>
      </c>
      <c r="AC105" s="261">
        <v>3</v>
      </c>
      <c r="AZ105" s="261">
        <v>1</v>
      </c>
      <c r="BA105" s="261">
        <f>IF(AZ105=1,G105,0)</f>
        <v>0</v>
      </c>
      <c r="BB105" s="261">
        <f>IF(AZ105=2,G105,0)</f>
        <v>0</v>
      </c>
      <c r="BC105" s="261">
        <f>IF(AZ105=3,G105,0)</f>
        <v>0</v>
      </c>
      <c r="BD105" s="261">
        <f>IF(AZ105=4,G105,0)</f>
        <v>0</v>
      </c>
      <c r="BE105" s="261">
        <f>IF(AZ105=5,G105,0)</f>
        <v>0</v>
      </c>
      <c r="CA105" s="292">
        <v>8</v>
      </c>
      <c r="CB105" s="292">
        <v>0</v>
      </c>
    </row>
    <row r="106" spans="1:80">
      <c r="A106" s="293">
        <v>30</v>
      </c>
      <c r="B106" s="294" t="s">
        <v>316</v>
      </c>
      <c r="C106" s="295" t="s">
        <v>317</v>
      </c>
      <c r="D106" s="296" t="s">
        <v>214</v>
      </c>
      <c r="E106" s="297">
        <v>15.1875</v>
      </c>
      <c r="F106" s="297">
        <v>0</v>
      </c>
      <c r="G106" s="298">
        <f>E106*F106</f>
        <v>0</v>
      </c>
      <c r="H106" s="299">
        <v>0</v>
      </c>
      <c r="I106" s="300">
        <f>E106*H106</f>
        <v>0</v>
      </c>
      <c r="J106" s="299"/>
      <c r="K106" s="300">
        <f>E106*J106</f>
        <v>0</v>
      </c>
      <c r="O106" s="292">
        <v>2</v>
      </c>
      <c r="AA106" s="261">
        <v>8</v>
      </c>
      <c r="AB106" s="261">
        <v>0</v>
      </c>
      <c r="AC106" s="261">
        <v>3</v>
      </c>
      <c r="AZ106" s="261">
        <v>1</v>
      </c>
      <c r="BA106" s="261">
        <f>IF(AZ106=1,G106,0)</f>
        <v>0</v>
      </c>
      <c r="BB106" s="261">
        <f>IF(AZ106=2,G106,0)</f>
        <v>0</v>
      </c>
      <c r="BC106" s="261">
        <f>IF(AZ106=3,G106,0)</f>
        <v>0</v>
      </c>
      <c r="BD106" s="261">
        <f>IF(AZ106=4,G106,0)</f>
        <v>0</v>
      </c>
      <c r="BE106" s="261">
        <f>IF(AZ106=5,G106,0)</f>
        <v>0</v>
      </c>
      <c r="CA106" s="292">
        <v>8</v>
      </c>
      <c r="CB106" s="292">
        <v>0</v>
      </c>
    </row>
    <row r="107" spans="1:80">
      <c r="A107" s="293">
        <v>31</v>
      </c>
      <c r="B107" s="294" t="s">
        <v>318</v>
      </c>
      <c r="C107" s="295" t="s">
        <v>319</v>
      </c>
      <c r="D107" s="296" t="s">
        <v>214</v>
      </c>
      <c r="E107" s="297">
        <v>288.5625</v>
      </c>
      <c r="F107" s="297">
        <v>0</v>
      </c>
      <c r="G107" s="298">
        <f>E107*F107</f>
        <v>0</v>
      </c>
      <c r="H107" s="299">
        <v>0</v>
      </c>
      <c r="I107" s="300">
        <f>E107*H107</f>
        <v>0</v>
      </c>
      <c r="J107" s="299"/>
      <c r="K107" s="300">
        <f>E107*J107</f>
        <v>0</v>
      </c>
      <c r="O107" s="292">
        <v>2</v>
      </c>
      <c r="AA107" s="261">
        <v>8</v>
      </c>
      <c r="AB107" s="261">
        <v>0</v>
      </c>
      <c r="AC107" s="261">
        <v>3</v>
      </c>
      <c r="AZ107" s="261">
        <v>1</v>
      </c>
      <c r="BA107" s="261">
        <f>IF(AZ107=1,G107,0)</f>
        <v>0</v>
      </c>
      <c r="BB107" s="261">
        <f>IF(AZ107=2,G107,0)</f>
        <v>0</v>
      </c>
      <c r="BC107" s="261">
        <f>IF(AZ107=3,G107,0)</f>
        <v>0</v>
      </c>
      <c r="BD107" s="261">
        <f>IF(AZ107=4,G107,0)</f>
        <v>0</v>
      </c>
      <c r="BE107" s="261">
        <f>IF(AZ107=5,G107,0)</f>
        <v>0</v>
      </c>
      <c r="CA107" s="292">
        <v>8</v>
      </c>
      <c r="CB107" s="292">
        <v>0</v>
      </c>
    </row>
    <row r="108" spans="1:80">
      <c r="A108" s="293">
        <v>32</v>
      </c>
      <c r="B108" s="294" t="s">
        <v>320</v>
      </c>
      <c r="C108" s="295" t="s">
        <v>321</v>
      </c>
      <c r="D108" s="296" t="s">
        <v>214</v>
      </c>
      <c r="E108" s="297">
        <v>15.1875</v>
      </c>
      <c r="F108" s="297">
        <v>0</v>
      </c>
      <c r="G108" s="298">
        <f>E108*F108</f>
        <v>0</v>
      </c>
      <c r="H108" s="299">
        <v>0</v>
      </c>
      <c r="I108" s="300">
        <f>E108*H108</f>
        <v>0</v>
      </c>
      <c r="J108" s="299"/>
      <c r="K108" s="300">
        <f>E108*J108</f>
        <v>0</v>
      </c>
      <c r="O108" s="292">
        <v>2</v>
      </c>
      <c r="AA108" s="261">
        <v>8</v>
      </c>
      <c r="AB108" s="261">
        <v>0</v>
      </c>
      <c r="AC108" s="261">
        <v>3</v>
      </c>
      <c r="AZ108" s="261">
        <v>1</v>
      </c>
      <c r="BA108" s="261">
        <f>IF(AZ108=1,G108,0)</f>
        <v>0</v>
      </c>
      <c r="BB108" s="261">
        <f>IF(AZ108=2,G108,0)</f>
        <v>0</v>
      </c>
      <c r="BC108" s="261">
        <f>IF(AZ108=3,G108,0)</f>
        <v>0</v>
      </c>
      <c r="BD108" s="261">
        <f>IF(AZ108=4,G108,0)</f>
        <v>0</v>
      </c>
      <c r="BE108" s="261">
        <f>IF(AZ108=5,G108,0)</f>
        <v>0</v>
      </c>
      <c r="CA108" s="292">
        <v>8</v>
      </c>
      <c r="CB108" s="292">
        <v>0</v>
      </c>
    </row>
    <row r="109" spans="1:80">
      <c r="A109" s="316"/>
      <c r="B109" s="317" t="s">
        <v>98</v>
      </c>
      <c r="C109" s="318" t="s">
        <v>313</v>
      </c>
      <c r="D109" s="319"/>
      <c r="E109" s="320"/>
      <c r="F109" s="321"/>
      <c r="G109" s="322">
        <f>SUM(G103:G108)</f>
        <v>0</v>
      </c>
      <c r="H109" s="323"/>
      <c r="I109" s="324">
        <f>SUM(I103:I108)</f>
        <v>0</v>
      </c>
      <c r="J109" s="323"/>
      <c r="K109" s="324">
        <f>SUM(K103:K108)</f>
        <v>0</v>
      </c>
      <c r="O109" s="292">
        <v>4</v>
      </c>
      <c r="BA109" s="325">
        <f>SUM(BA103:BA108)</f>
        <v>0</v>
      </c>
      <c r="BB109" s="325">
        <f>SUM(BB103:BB108)</f>
        <v>0</v>
      </c>
      <c r="BC109" s="325">
        <f>SUM(BC103:BC108)</f>
        <v>0</v>
      </c>
      <c r="BD109" s="325">
        <f>SUM(BD103:BD108)</f>
        <v>0</v>
      </c>
      <c r="BE109" s="325">
        <f>SUM(BE103:BE108)</f>
        <v>0</v>
      </c>
    </row>
    <row r="110" spans="1:80">
      <c r="E110" s="261"/>
    </row>
    <row r="111" spans="1:80">
      <c r="E111" s="261"/>
    </row>
    <row r="112" spans="1:80">
      <c r="E112" s="261"/>
    </row>
    <row r="113" spans="5:5">
      <c r="E113" s="261"/>
    </row>
    <row r="114" spans="5:5">
      <c r="E114" s="261"/>
    </row>
    <row r="115" spans="5:5">
      <c r="E115" s="261"/>
    </row>
    <row r="116" spans="5:5">
      <c r="E116" s="261"/>
    </row>
    <row r="117" spans="5:5">
      <c r="E117" s="261"/>
    </row>
    <row r="118" spans="5:5">
      <c r="E118" s="261"/>
    </row>
    <row r="119" spans="5:5">
      <c r="E119" s="261"/>
    </row>
    <row r="120" spans="5:5">
      <c r="E120" s="261"/>
    </row>
    <row r="121" spans="5:5">
      <c r="E121" s="261"/>
    </row>
    <row r="122" spans="5:5">
      <c r="E122" s="261"/>
    </row>
    <row r="123" spans="5:5">
      <c r="E123" s="261"/>
    </row>
    <row r="124" spans="5:5">
      <c r="E124" s="261"/>
    </row>
    <row r="125" spans="5:5">
      <c r="E125" s="261"/>
    </row>
    <row r="126" spans="5:5">
      <c r="E126" s="261"/>
    </row>
    <row r="127" spans="5:5">
      <c r="E127" s="261"/>
    </row>
    <row r="128" spans="5:5">
      <c r="E128" s="261"/>
    </row>
    <row r="129" spans="1:7">
      <c r="E129" s="261"/>
    </row>
    <row r="130" spans="1:7">
      <c r="E130" s="261"/>
    </row>
    <row r="131" spans="1:7">
      <c r="E131" s="261"/>
    </row>
    <row r="132" spans="1:7">
      <c r="E132" s="261"/>
    </row>
    <row r="133" spans="1:7">
      <c r="A133" s="315"/>
      <c r="B133" s="315"/>
      <c r="C133" s="315"/>
      <c r="D133" s="315"/>
      <c r="E133" s="315"/>
      <c r="F133" s="315"/>
      <c r="G133" s="315"/>
    </row>
    <row r="134" spans="1:7">
      <c r="A134" s="315"/>
      <c r="B134" s="315"/>
      <c r="C134" s="315"/>
      <c r="D134" s="315"/>
      <c r="E134" s="315"/>
      <c r="F134" s="315"/>
      <c r="G134" s="315"/>
    </row>
    <row r="135" spans="1:7">
      <c r="A135" s="315"/>
      <c r="B135" s="315"/>
      <c r="C135" s="315"/>
      <c r="D135" s="315"/>
      <c r="E135" s="315"/>
      <c r="F135" s="315"/>
      <c r="G135" s="315"/>
    </row>
    <row r="136" spans="1:7">
      <c r="A136" s="315"/>
      <c r="B136" s="315"/>
      <c r="C136" s="315"/>
      <c r="D136" s="315"/>
      <c r="E136" s="315"/>
      <c r="F136" s="315"/>
      <c r="G136" s="315"/>
    </row>
    <row r="137" spans="1:7">
      <c r="E137" s="261"/>
    </row>
    <row r="138" spans="1:7">
      <c r="E138" s="261"/>
    </row>
    <row r="139" spans="1:7">
      <c r="E139" s="261"/>
    </row>
    <row r="140" spans="1:7">
      <c r="E140" s="261"/>
    </row>
    <row r="141" spans="1:7">
      <c r="E141" s="261"/>
    </row>
    <row r="142" spans="1:7">
      <c r="E142" s="261"/>
    </row>
    <row r="143" spans="1:7">
      <c r="E143" s="261"/>
    </row>
    <row r="144" spans="1:7">
      <c r="E144" s="261"/>
    </row>
    <row r="145" spans="5:5">
      <c r="E145" s="261"/>
    </row>
    <row r="146" spans="5:5">
      <c r="E146" s="261"/>
    </row>
    <row r="147" spans="5:5">
      <c r="E147" s="261"/>
    </row>
    <row r="148" spans="5:5">
      <c r="E148" s="261"/>
    </row>
    <row r="149" spans="5:5">
      <c r="E149" s="261"/>
    </row>
    <row r="150" spans="5:5">
      <c r="E150" s="261"/>
    </row>
    <row r="151" spans="5:5">
      <c r="E151" s="261"/>
    </row>
    <row r="152" spans="5:5">
      <c r="E152" s="261"/>
    </row>
    <row r="153" spans="5:5">
      <c r="E153" s="261"/>
    </row>
    <row r="154" spans="5:5">
      <c r="E154" s="261"/>
    </row>
    <row r="155" spans="5:5">
      <c r="E155" s="261"/>
    </row>
    <row r="156" spans="5:5">
      <c r="E156" s="261"/>
    </row>
    <row r="157" spans="5:5">
      <c r="E157" s="261"/>
    </row>
    <row r="158" spans="5:5">
      <c r="E158" s="261"/>
    </row>
    <row r="159" spans="5:5">
      <c r="E159" s="261"/>
    </row>
    <row r="160" spans="5:5">
      <c r="E160" s="261"/>
    </row>
    <row r="161" spans="1:7">
      <c r="E161" s="261"/>
    </row>
    <row r="162" spans="1:7">
      <c r="E162" s="261"/>
    </row>
    <row r="163" spans="1:7">
      <c r="E163" s="261"/>
    </row>
    <row r="164" spans="1:7">
      <c r="E164" s="261"/>
    </row>
    <row r="165" spans="1:7">
      <c r="E165" s="261"/>
    </row>
    <row r="166" spans="1:7">
      <c r="E166" s="261"/>
    </row>
    <row r="167" spans="1:7">
      <c r="E167" s="261"/>
    </row>
    <row r="168" spans="1:7">
      <c r="A168" s="326"/>
      <c r="B168" s="326"/>
    </row>
    <row r="169" spans="1:7">
      <c r="A169" s="315"/>
      <c r="B169" s="315"/>
      <c r="C169" s="327"/>
      <c r="D169" s="327"/>
      <c r="E169" s="328"/>
      <c r="F169" s="327"/>
      <c r="G169" s="329"/>
    </row>
    <row r="170" spans="1:7">
      <c r="A170" s="330"/>
      <c r="B170" s="330"/>
      <c r="C170" s="315"/>
      <c r="D170" s="315"/>
      <c r="E170" s="331"/>
      <c r="F170" s="315"/>
      <c r="G170" s="315"/>
    </row>
    <row r="171" spans="1:7">
      <c r="A171" s="315"/>
      <c r="B171" s="315"/>
      <c r="C171" s="315"/>
      <c r="D171" s="315"/>
      <c r="E171" s="331"/>
      <c r="F171" s="315"/>
      <c r="G171" s="315"/>
    </row>
    <row r="172" spans="1:7">
      <c r="A172" s="315"/>
      <c r="B172" s="315"/>
      <c r="C172" s="315"/>
      <c r="D172" s="315"/>
      <c r="E172" s="331"/>
      <c r="F172" s="315"/>
      <c r="G172" s="315"/>
    </row>
    <row r="173" spans="1:7">
      <c r="A173" s="315"/>
      <c r="B173" s="315"/>
      <c r="C173" s="315"/>
      <c r="D173" s="315"/>
      <c r="E173" s="331"/>
      <c r="F173" s="315"/>
      <c r="G173" s="315"/>
    </row>
    <row r="174" spans="1:7">
      <c r="A174" s="315"/>
      <c r="B174" s="315"/>
      <c r="C174" s="315"/>
      <c r="D174" s="315"/>
      <c r="E174" s="331"/>
      <c r="F174" s="315"/>
      <c r="G174" s="315"/>
    </row>
    <row r="175" spans="1:7">
      <c r="A175" s="315"/>
      <c r="B175" s="315"/>
      <c r="C175" s="315"/>
      <c r="D175" s="315"/>
      <c r="E175" s="331"/>
      <c r="F175" s="315"/>
      <c r="G175" s="315"/>
    </row>
    <row r="176" spans="1:7">
      <c r="A176" s="315"/>
      <c r="B176" s="315"/>
      <c r="C176" s="315"/>
      <c r="D176" s="315"/>
      <c r="E176" s="331"/>
      <c r="F176" s="315"/>
      <c r="G176" s="315"/>
    </row>
    <row r="177" spans="1:7">
      <c r="A177" s="315"/>
      <c r="B177" s="315"/>
      <c r="C177" s="315"/>
      <c r="D177" s="315"/>
      <c r="E177" s="331"/>
      <c r="F177" s="315"/>
      <c r="G177" s="315"/>
    </row>
    <row r="178" spans="1:7">
      <c r="A178" s="315"/>
      <c r="B178" s="315"/>
      <c r="C178" s="315"/>
      <c r="D178" s="315"/>
      <c r="E178" s="331"/>
      <c r="F178" s="315"/>
      <c r="G178" s="315"/>
    </row>
    <row r="179" spans="1:7">
      <c r="A179" s="315"/>
      <c r="B179" s="315"/>
      <c r="C179" s="315"/>
      <c r="D179" s="315"/>
      <c r="E179" s="331"/>
      <c r="F179" s="315"/>
      <c r="G179" s="315"/>
    </row>
    <row r="180" spans="1:7">
      <c r="A180" s="315"/>
      <c r="B180" s="315"/>
      <c r="C180" s="315"/>
      <c r="D180" s="315"/>
      <c r="E180" s="331"/>
      <c r="F180" s="315"/>
      <c r="G180" s="315"/>
    </row>
    <row r="181" spans="1:7">
      <c r="A181" s="315"/>
      <c r="B181" s="315"/>
      <c r="C181" s="315"/>
      <c r="D181" s="315"/>
      <c r="E181" s="331"/>
      <c r="F181" s="315"/>
      <c r="G181" s="315"/>
    </row>
    <row r="182" spans="1:7">
      <c r="A182" s="315"/>
      <c r="B182" s="315"/>
      <c r="C182" s="315"/>
      <c r="D182" s="315"/>
      <c r="E182" s="331"/>
      <c r="F182" s="315"/>
      <c r="G182" s="315"/>
    </row>
  </sheetData>
  <mergeCells count="57">
    <mergeCell ref="C97:G97"/>
    <mergeCell ref="C98:D98"/>
    <mergeCell ref="C100:G100"/>
    <mergeCell ref="C101:D101"/>
    <mergeCell ref="C88:G88"/>
    <mergeCell ref="C90:G90"/>
    <mergeCell ref="C91:D91"/>
    <mergeCell ref="C93:G93"/>
    <mergeCell ref="C81:G81"/>
    <mergeCell ref="C70:G70"/>
    <mergeCell ref="C71:D71"/>
    <mergeCell ref="C73:G73"/>
    <mergeCell ref="C74:D74"/>
    <mergeCell ref="C76:G76"/>
    <mergeCell ref="C77:D77"/>
    <mergeCell ref="C61:G61"/>
    <mergeCell ref="C62:D62"/>
    <mergeCell ref="C64:G64"/>
    <mergeCell ref="C66:G66"/>
    <mergeCell ref="C48:G48"/>
    <mergeCell ref="C49:D49"/>
    <mergeCell ref="C51:G51"/>
    <mergeCell ref="C52:D52"/>
    <mergeCell ref="C54:G54"/>
    <mergeCell ref="C56:G56"/>
    <mergeCell ref="C57:D57"/>
    <mergeCell ref="C39:G39"/>
    <mergeCell ref="C40:D40"/>
    <mergeCell ref="C41:D41"/>
    <mergeCell ref="C43:G43"/>
    <mergeCell ref="C44:G44"/>
    <mergeCell ref="C31:G31"/>
    <mergeCell ref="C32:D32"/>
    <mergeCell ref="C34:G34"/>
    <mergeCell ref="C35:G35"/>
    <mergeCell ref="C36:D36"/>
    <mergeCell ref="C37:D37"/>
    <mergeCell ref="C23:G23"/>
    <mergeCell ref="C24:D24"/>
    <mergeCell ref="C26:G26"/>
    <mergeCell ref="C27:G27"/>
    <mergeCell ref="C28:D28"/>
    <mergeCell ref="C29:D29"/>
    <mergeCell ref="C15:G15"/>
    <mergeCell ref="C16:D16"/>
    <mergeCell ref="C17:D17"/>
    <mergeCell ref="C19:G19"/>
    <mergeCell ref="C20:D20"/>
    <mergeCell ref="C21:D21"/>
    <mergeCell ref="A1:G1"/>
    <mergeCell ref="A3:B3"/>
    <mergeCell ref="A4:B4"/>
    <mergeCell ref="E4:G4"/>
    <mergeCell ref="C9:G9"/>
    <mergeCell ref="C10:D10"/>
    <mergeCell ref="C12:G12"/>
    <mergeCell ref="C13:D1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List24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99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375</v>
      </c>
      <c r="D2" s="105" t="s">
        <v>373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372</v>
      </c>
      <c r="B5" s="118"/>
      <c r="C5" s="119" t="s">
        <v>373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101</v>
      </c>
      <c r="B7" s="125"/>
      <c r="C7" s="126" t="s">
        <v>102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/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/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'03 016-01-3 Rek'!E27</f>
        <v>0</v>
      </c>
      <c r="D15" s="160" t="str">
        <f>'03 016-01-3 Rek'!A32</f>
        <v>Ztížené výrobní podmínky</v>
      </c>
      <c r="E15" s="161"/>
      <c r="F15" s="162"/>
      <c r="G15" s="159">
        <f>'03 016-01-3 Rek'!I32</f>
        <v>0</v>
      </c>
    </row>
    <row r="16" spans="1:57" ht="15.95" customHeight="1">
      <c r="A16" s="157" t="s">
        <v>52</v>
      </c>
      <c r="B16" s="158" t="s">
        <v>53</v>
      </c>
      <c r="C16" s="159">
        <f>'03 016-01-3 Rek'!F27</f>
        <v>0</v>
      </c>
      <c r="D16" s="109" t="str">
        <f>'03 016-01-3 Rek'!A33</f>
        <v>Oborová přirážka</v>
      </c>
      <c r="E16" s="163"/>
      <c r="F16" s="164"/>
      <c r="G16" s="159">
        <f>'03 016-01-3 Rek'!I33</f>
        <v>0</v>
      </c>
    </row>
    <row r="17" spans="1:7" ht="15.95" customHeight="1">
      <c r="A17" s="157" t="s">
        <v>54</v>
      </c>
      <c r="B17" s="158" t="s">
        <v>55</v>
      </c>
      <c r="C17" s="159">
        <f>'03 016-01-3 Rek'!H27</f>
        <v>0</v>
      </c>
      <c r="D17" s="109" t="str">
        <f>'03 016-01-3 Rek'!A34</f>
        <v>Přesun stavebních kapacit</v>
      </c>
      <c r="E17" s="163"/>
      <c r="F17" s="164"/>
      <c r="G17" s="159">
        <f>'03 016-01-3 Rek'!I34</f>
        <v>0</v>
      </c>
    </row>
    <row r="18" spans="1:7" ht="15.95" customHeight="1">
      <c r="A18" s="165" t="s">
        <v>56</v>
      </c>
      <c r="B18" s="166" t="s">
        <v>57</v>
      </c>
      <c r="C18" s="159">
        <f>'03 016-01-3 Rek'!G27</f>
        <v>0</v>
      </c>
      <c r="D18" s="109" t="str">
        <f>'03 016-01-3 Rek'!A35</f>
        <v>Mimostaveništní doprava</v>
      </c>
      <c r="E18" s="163"/>
      <c r="F18" s="164"/>
      <c r="G18" s="159">
        <f>'03 016-01-3 Rek'!I35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'03 016-01-3 Rek'!A36</f>
        <v>Zařízení staveniště</v>
      </c>
      <c r="E19" s="163"/>
      <c r="F19" s="164"/>
      <c r="G19" s="159">
        <f>'03 016-01-3 Rek'!I36</f>
        <v>0</v>
      </c>
    </row>
    <row r="20" spans="1:7" ht="15.95" customHeight="1">
      <c r="A20" s="167"/>
      <c r="B20" s="158"/>
      <c r="C20" s="159"/>
      <c r="D20" s="109" t="str">
        <f>'03 016-01-3 Rek'!A37</f>
        <v>Provoz investora</v>
      </c>
      <c r="E20" s="163"/>
      <c r="F20" s="164"/>
      <c r="G20" s="159">
        <f>'03 016-01-3 Rek'!I37</f>
        <v>0</v>
      </c>
    </row>
    <row r="21" spans="1:7" ht="15.95" customHeight="1">
      <c r="A21" s="167" t="s">
        <v>29</v>
      </c>
      <c r="B21" s="158"/>
      <c r="C21" s="159">
        <f>'03 016-01-3 Rek'!I27</f>
        <v>0</v>
      </c>
      <c r="D21" s="109" t="str">
        <f>'03 016-01-3 Rek'!A38</f>
        <v>Kompletační činnost (IČD)</v>
      </c>
      <c r="E21" s="163"/>
      <c r="F21" s="164"/>
      <c r="G21" s="159">
        <f>'03 016-01-3 Rek'!I38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'03 016-01-3 Rek'!H40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List34"/>
  <dimension ref="A1:BE91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103</v>
      </c>
      <c r="D1" s="208"/>
      <c r="E1" s="209"/>
      <c r="F1" s="208"/>
      <c r="G1" s="210" t="s">
        <v>75</v>
      </c>
      <c r="H1" s="211" t="s">
        <v>375</v>
      </c>
      <c r="I1" s="212"/>
    </row>
    <row r="2" spans="1:9" ht="13.5" thickBot="1">
      <c r="A2" s="213" t="s">
        <v>76</v>
      </c>
      <c r="B2" s="214"/>
      <c r="C2" s="215" t="s">
        <v>374</v>
      </c>
      <c r="D2" s="216"/>
      <c r="E2" s="217"/>
      <c r="F2" s="216"/>
      <c r="G2" s="218" t="s">
        <v>373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'03 016-01-3 Pol'!B7</f>
        <v>11</v>
      </c>
      <c r="B7" s="70" t="str">
        <f>'03 016-01-3 Pol'!C7</f>
        <v>Přípravné a přidružené práce</v>
      </c>
      <c r="D7" s="230"/>
      <c r="E7" s="333">
        <f>'03 016-01-3 Pol'!BA24</f>
        <v>0</v>
      </c>
      <c r="F7" s="334">
        <f>'03 016-01-3 Pol'!BB24</f>
        <v>0</v>
      </c>
      <c r="G7" s="334">
        <f>'03 016-01-3 Pol'!BC24</f>
        <v>0</v>
      </c>
      <c r="H7" s="334">
        <f>'03 016-01-3 Pol'!BD24</f>
        <v>0</v>
      </c>
      <c r="I7" s="335">
        <f>'03 016-01-3 Pol'!BE24</f>
        <v>0</v>
      </c>
    </row>
    <row r="8" spans="1:9" s="137" customFormat="1">
      <c r="A8" s="332" t="str">
        <f>'03 016-01-3 Pol'!B25</f>
        <v>12</v>
      </c>
      <c r="B8" s="70" t="str">
        <f>'03 016-01-3 Pol'!C25</f>
        <v>Odkopávky a prokopávky</v>
      </c>
      <c r="D8" s="230"/>
      <c r="E8" s="333">
        <f>'03 016-01-3 Pol'!BA45</f>
        <v>0</v>
      </c>
      <c r="F8" s="334">
        <f>'03 016-01-3 Pol'!BB45</f>
        <v>0</v>
      </c>
      <c r="G8" s="334">
        <f>'03 016-01-3 Pol'!BC45</f>
        <v>0</v>
      </c>
      <c r="H8" s="334">
        <f>'03 016-01-3 Pol'!BD45</f>
        <v>0</v>
      </c>
      <c r="I8" s="335">
        <f>'03 016-01-3 Pol'!BE45</f>
        <v>0</v>
      </c>
    </row>
    <row r="9" spans="1:9" s="137" customFormat="1">
      <c r="A9" s="332" t="str">
        <f>'03 016-01-3 Pol'!B46</f>
        <v>15</v>
      </c>
      <c r="B9" s="70" t="str">
        <f>'03 016-01-3 Pol'!C46</f>
        <v>Roubení</v>
      </c>
      <c r="D9" s="230"/>
      <c r="E9" s="333">
        <f>'03 016-01-3 Pol'!BA58</f>
        <v>0</v>
      </c>
      <c r="F9" s="334">
        <f>'03 016-01-3 Pol'!BB58</f>
        <v>0</v>
      </c>
      <c r="G9" s="334">
        <f>'03 016-01-3 Pol'!BC58</f>
        <v>0</v>
      </c>
      <c r="H9" s="334">
        <f>'03 016-01-3 Pol'!BD58</f>
        <v>0</v>
      </c>
      <c r="I9" s="335">
        <f>'03 016-01-3 Pol'!BE58</f>
        <v>0</v>
      </c>
    </row>
    <row r="10" spans="1:9" s="137" customFormat="1">
      <c r="A10" s="332" t="str">
        <f>'03 016-01-3 Pol'!B59</f>
        <v>16</v>
      </c>
      <c r="B10" s="70" t="str">
        <f>'03 016-01-3 Pol'!C59</f>
        <v>Přemístění výkopku</v>
      </c>
      <c r="D10" s="230"/>
      <c r="E10" s="333">
        <f>'03 016-01-3 Pol'!BA78</f>
        <v>0</v>
      </c>
      <c r="F10" s="334">
        <f>'03 016-01-3 Pol'!BB78</f>
        <v>0</v>
      </c>
      <c r="G10" s="334">
        <f>'03 016-01-3 Pol'!BC78</f>
        <v>0</v>
      </c>
      <c r="H10" s="334">
        <f>'03 016-01-3 Pol'!BD78</f>
        <v>0</v>
      </c>
      <c r="I10" s="335">
        <f>'03 016-01-3 Pol'!BE78</f>
        <v>0</v>
      </c>
    </row>
    <row r="11" spans="1:9" s="137" customFormat="1">
      <c r="A11" s="332" t="str">
        <f>'03 016-01-3 Pol'!B79</f>
        <v>17</v>
      </c>
      <c r="B11" s="70" t="str">
        <f>'03 016-01-3 Pol'!C79</f>
        <v>Konstrukce ze zemin</v>
      </c>
      <c r="D11" s="230"/>
      <c r="E11" s="333">
        <f>'03 016-01-3 Pol'!BA86</f>
        <v>0</v>
      </c>
      <c r="F11" s="334">
        <f>'03 016-01-3 Pol'!BB86</f>
        <v>0</v>
      </c>
      <c r="G11" s="334">
        <f>'03 016-01-3 Pol'!BC86</f>
        <v>0</v>
      </c>
      <c r="H11" s="334">
        <f>'03 016-01-3 Pol'!BD86</f>
        <v>0</v>
      </c>
      <c r="I11" s="335">
        <f>'03 016-01-3 Pol'!BE86</f>
        <v>0</v>
      </c>
    </row>
    <row r="12" spans="1:9" s="137" customFormat="1">
      <c r="A12" s="332" t="str">
        <f>'03 016-01-3 Pol'!B87</f>
        <v>18</v>
      </c>
      <c r="B12" s="70" t="str">
        <f>'03 016-01-3 Pol'!C87</f>
        <v>Povrchové úpravy terénu</v>
      </c>
      <c r="D12" s="230"/>
      <c r="E12" s="333">
        <f>'03 016-01-3 Pol'!BA103</f>
        <v>0</v>
      </c>
      <c r="F12" s="334">
        <f>'03 016-01-3 Pol'!BB103</f>
        <v>0</v>
      </c>
      <c r="G12" s="334">
        <f>'03 016-01-3 Pol'!BC103</f>
        <v>0</v>
      </c>
      <c r="H12" s="334">
        <f>'03 016-01-3 Pol'!BD103</f>
        <v>0</v>
      </c>
      <c r="I12" s="335">
        <f>'03 016-01-3 Pol'!BE103</f>
        <v>0</v>
      </c>
    </row>
    <row r="13" spans="1:9" s="137" customFormat="1">
      <c r="A13" s="332" t="str">
        <f>'03 016-01-3 Pol'!B104</f>
        <v>21</v>
      </c>
      <c r="B13" s="70" t="str">
        <f>'03 016-01-3 Pol'!C104</f>
        <v>Úprava podloží a základ.spáry</v>
      </c>
      <c r="D13" s="230"/>
      <c r="E13" s="333">
        <f>'03 016-01-3 Pol'!BA108</f>
        <v>0</v>
      </c>
      <c r="F13" s="334">
        <f>'03 016-01-3 Pol'!BB108</f>
        <v>0</v>
      </c>
      <c r="G13" s="334">
        <f>'03 016-01-3 Pol'!BC108</f>
        <v>0</v>
      </c>
      <c r="H13" s="334">
        <f>'03 016-01-3 Pol'!BD108</f>
        <v>0</v>
      </c>
      <c r="I13" s="335">
        <f>'03 016-01-3 Pol'!BE108</f>
        <v>0</v>
      </c>
    </row>
    <row r="14" spans="1:9" s="137" customFormat="1">
      <c r="A14" s="332" t="str">
        <f>'03 016-01-3 Pol'!B109</f>
        <v>27</v>
      </c>
      <c r="B14" s="70" t="str">
        <f>'03 016-01-3 Pol'!C109</f>
        <v>Základy</v>
      </c>
      <c r="D14" s="230"/>
      <c r="E14" s="333">
        <f>'03 016-01-3 Pol'!BA135</f>
        <v>0</v>
      </c>
      <c r="F14" s="334">
        <f>'03 016-01-3 Pol'!BB135</f>
        <v>0</v>
      </c>
      <c r="G14" s="334">
        <f>'03 016-01-3 Pol'!BC135</f>
        <v>0</v>
      </c>
      <c r="H14" s="334">
        <f>'03 016-01-3 Pol'!BD135</f>
        <v>0</v>
      </c>
      <c r="I14" s="335">
        <f>'03 016-01-3 Pol'!BE135</f>
        <v>0</v>
      </c>
    </row>
    <row r="15" spans="1:9" s="137" customFormat="1">
      <c r="A15" s="332" t="str">
        <f>'03 016-01-3 Pol'!B136</f>
        <v>32</v>
      </c>
      <c r="B15" s="70" t="str">
        <f>'03 016-01-3 Pol'!C136</f>
        <v>Zdi přehradní a opěrné</v>
      </c>
      <c r="D15" s="230"/>
      <c r="E15" s="333">
        <f>'03 016-01-3 Pol'!BA155</f>
        <v>0</v>
      </c>
      <c r="F15" s="334">
        <f>'03 016-01-3 Pol'!BB155</f>
        <v>0</v>
      </c>
      <c r="G15" s="334">
        <f>'03 016-01-3 Pol'!BC155</f>
        <v>0</v>
      </c>
      <c r="H15" s="334">
        <f>'03 016-01-3 Pol'!BD155</f>
        <v>0</v>
      </c>
      <c r="I15" s="335">
        <f>'03 016-01-3 Pol'!BE155</f>
        <v>0</v>
      </c>
    </row>
    <row r="16" spans="1:9" s="137" customFormat="1">
      <c r="A16" s="332" t="str">
        <f>'03 016-01-3 Pol'!B156</f>
        <v>45</v>
      </c>
      <c r="B16" s="70" t="str">
        <f>'03 016-01-3 Pol'!C156</f>
        <v>Podkladní a vedlejší konstrukce</v>
      </c>
      <c r="D16" s="230"/>
      <c r="E16" s="333">
        <f>'03 016-01-3 Pol'!BA166</f>
        <v>0</v>
      </c>
      <c r="F16" s="334">
        <f>'03 016-01-3 Pol'!BB166</f>
        <v>0</v>
      </c>
      <c r="G16" s="334">
        <f>'03 016-01-3 Pol'!BC166</f>
        <v>0</v>
      </c>
      <c r="H16" s="334">
        <f>'03 016-01-3 Pol'!BD166</f>
        <v>0</v>
      </c>
      <c r="I16" s="335">
        <f>'03 016-01-3 Pol'!BE166</f>
        <v>0</v>
      </c>
    </row>
    <row r="17" spans="1:57" s="137" customFormat="1">
      <c r="A17" s="332" t="str">
        <f>'03 016-01-3 Pol'!B167</f>
        <v>46</v>
      </c>
      <c r="B17" s="70" t="str">
        <f>'03 016-01-3 Pol'!C167</f>
        <v>Zpevněné plochy</v>
      </c>
      <c r="D17" s="230"/>
      <c r="E17" s="333">
        <f>'03 016-01-3 Pol'!BA178</f>
        <v>0</v>
      </c>
      <c r="F17" s="334">
        <f>'03 016-01-3 Pol'!BB178</f>
        <v>0</v>
      </c>
      <c r="G17" s="334">
        <f>'03 016-01-3 Pol'!BC178</f>
        <v>0</v>
      </c>
      <c r="H17" s="334">
        <f>'03 016-01-3 Pol'!BD178</f>
        <v>0</v>
      </c>
      <c r="I17" s="335">
        <f>'03 016-01-3 Pol'!BE178</f>
        <v>0</v>
      </c>
    </row>
    <row r="18" spans="1:57" s="137" customFormat="1">
      <c r="A18" s="332" t="str">
        <f>'03 016-01-3 Pol'!B179</f>
        <v>87</v>
      </c>
      <c r="B18" s="70" t="str">
        <f>'03 016-01-3 Pol'!C179</f>
        <v>Potrubí z trub z plastických hmot</v>
      </c>
      <c r="D18" s="230"/>
      <c r="E18" s="333">
        <f>'03 016-01-3 Pol'!BA184</f>
        <v>0</v>
      </c>
      <c r="F18" s="334">
        <f>'03 016-01-3 Pol'!BB184</f>
        <v>0</v>
      </c>
      <c r="G18" s="334">
        <f>'03 016-01-3 Pol'!BC184</f>
        <v>0</v>
      </c>
      <c r="H18" s="334">
        <f>'03 016-01-3 Pol'!BD184</f>
        <v>0</v>
      </c>
      <c r="I18" s="335">
        <f>'03 016-01-3 Pol'!BE184</f>
        <v>0</v>
      </c>
    </row>
    <row r="19" spans="1:57" s="137" customFormat="1">
      <c r="A19" s="332" t="str">
        <f>'03 016-01-3 Pol'!B185</f>
        <v>93</v>
      </c>
      <c r="B19" s="70" t="str">
        <f>'03 016-01-3 Pol'!C185</f>
        <v>Dokončovací práce inženýrskách staveb</v>
      </c>
      <c r="D19" s="230"/>
      <c r="E19" s="333">
        <f>'03 016-01-3 Pol'!BA199</f>
        <v>0</v>
      </c>
      <c r="F19" s="334">
        <f>'03 016-01-3 Pol'!BB199</f>
        <v>0</v>
      </c>
      <c r="G19" s="334">
        <f>'03 016-01-3 Pol'!BC199</f>
        <v>0</v>
      </c>
      <c r="H19" s="334">
        <f>'03 016-01-3 Pol'!BD199</f>
        <v>0</v>
      </c>
      <c r="I19" s="335">
        <f>'03 016-01-3 Pol'!BE199</f>
        <v>0</v>
      </c>
    </row>
    <row r="20" spans="1:57" s="137" customFormat="1">
      <c r="A20" s="332" t="str">
        <f>'03 016-01-3 Pol'!B200</f>
        <v>94</v>
      </c>
      <c r="B20" s="70" t="str">
        <f>'03 016-01-3 Pol'!C200</f>
        <v>Lešení a stavební výtahy</v>
      </c>
      <c r="D20" s="230"/>
      <c r="E20" s="333">
        <f>'03 016-01-3 Pol'!BA208</f>
        <v>0</v>
      </c>
      <c r="F20" s="334">
        <f>'03 016-01-3 Pol'!BB208</f>
        <v>0</v>
      </c>
      <c r="G20" s="334">
        <f>'03 016-01-3 Pol'!BC208</f>
        <v>0</v>
      </c>
      <c r="H20" s="334">
        <f>'03 016-01-3 Pol'!BD208</f>
        <v>0</v>
      </c>
      <c r="I20" s="335">
        <f>'03 016-01-3 Pol'!BE208</f>
        <v>0</v>
      </c>
    </row>
    <row r="21" spans="1:57" s="137" customFormat="1">
      <c r="A21" s="332" t="str">
        <f>'03 016-01-3 Pol'!B209</f>
        <v>95</v>
      </c>
      <c r="B21" s="70" t="str">
        <f>'03 016-01-3 Pol'!C209</f>
        <v>Dokončovací konstrukce na pozemních stavbách</v>
      </c>
      <c r="D21" s="230"/>
      <c r="E21" s="333">
        <f>'03 016-01-3 Pol'!BA219</f>
        <v>0</v>
      </c>
      <c r="F21" s="334">
        <f>'03 016-01-3 Pol'!BB219</f>
        <v>0</v>
      </c>
      <c r="G21" s="334">
        <f>'03 016-01-3 Pol'!BC219</f>
        <v>0</v>
      </c>
      <c r="H21" s="334">
        <f>'03 016-01-3 Pol'!BD219</f>
        <v>0</v>
      </c>
      <c r="I21" s="335">
        <f>'03 016-01-3 Pol'!BE219</f>
        <v>0</v>
      </c>
    </row>
    <row r="22" spans="1:57" s="137" customFormat="1">
      <c r="A22" s="332" t="str">
        <f>'03 016-01-3 Pol'!B220</f>
        <v>96</v>
      </c>
      <c r="B22" s="70" t="str">
        <f>'03 016-01-3 Pol'!C220</f>
        <v>Bourání konstrukcí</v>
      </c>
      <c r="D22" s="230"/>
      <c r="E22" s="333">
        <f>'03 016-01-3 Pol'!BA229</f>
        <v>0</v>
      </c>
      <c r="F22" s="334">
        <f>'03 016-01-3 Pol'!BB229</f>
        <v>0</v>
      </c>
      <c r="G22" s="334">
        <f>'03 016-01-3 Pol'!BC229</f>
        <v>0</v>
      </c>
      <c r="H22" s="334">
        <f>'03 016-01-3 Pol'!BD229</f>
        <v>0</v>
      </c>
      <c r="I22" s="335">
        <f>'03 016-01-3 Pol'!BE229</f>
        <v>0</v>
      </c>
    </row>
    <row r="23" spans="1:57" s="137" customFormat="1">
      <c r="A23" s="332" t="str">
        <f>'03 016-01-3 Pol'!B230</f>
        <v>99</v>
      </c>
      <c r="B23" s="70" t="str">
        <f>'03 016-01-3 Pol'!C230</f>
        <v>Staveništní přesun hmot</v>
      </c>
      <c r="D23" s="230"/>
      <c r="E23" s="333">
        <f>'03 016-01-3 Pol'!BA232</f>
        <v>0</v>
      </c>
      <c r="F23" s="334">
        <f>'03 016-01-3 Pol'!BB232</f>
        <v>0</v>
      </c>
      <c r="G23" s="334">
        <f>'03 016-01-3 Pol'!BC232</f>
        <v>0</v>
      </c>
      <c r="H23" s="334">
        <f>'03 016-01-3 Pol'!BD232</f>
        <v>0</v>
      </c>
      <c r="I23" s="335">
        <f>'03 016-01-3 Pol'!BE232</f>
        <v>0</v>
      </c>
    </row>
    <row r="24" spans="1:57" s="137" customFormat="1">
      <c r="A24" s="332" t="str">
        <f>'03 016-01-3 Pol'!B233</f>
        <v>767</v>
      </c>
      <c r="B24" s="70" t="str">
        <f>'03 016-01-3 Pol'!C233</f>
        <v>Konstrukce zámečnické</v>
      </c>
      <c r="D24" s="230"/>
      <c r="E24" s="333">
        <f>'03 016-01-3 Pol'!BA242</f>
        <v>0</v>
      </c>
      <c r="F24" s="334">
        <f>'03 016-01-3 Pol'!BB242</f>
        <v>0</v>
      </c>
      <c r="G24" s="334">
        <f>'03 016-01-3 Pol'!BC242</f>
        <v>0</v>
      </c>
      <c r="H24" s="334">
        <f>'03 016-01-3 Pol'!BD242</f>
        <v>0</v>
      </c>
      <c r="I24" s="335">
        <f>'03 016-01-3 Pol'!BE242</f>
        <v>0</v>
      </c>
    </row>
    <row r="25" spans="1:57" s="137" customFormat="1">
      <c r="A25" s="332" t="str">
        <f>'03 016-01-3 Pol'!B243</f>
        <v>783</v>
      </c>
      <c r="B25" s="70" t="str">
        <f>'03 016-01-3 Pol'!C243</f>
        <v>Nátěry</v>
      </c>
      <c r="D25" s="230"/>
      <c r="E25" s="333">
        <f>'03 016-01-3 Pol'!BA250</f>
        <v>0</v>
      </c>
      <c r="F25" s="334">
        <f>'03 016-01-3 Pol'!BB250</f>
        <v>0</v>
      </c>
      <c r="G25" s="334">
        <f>'03 016-01-3 Pol'!BC250</f>
        <v>0</v>
      </c>
      <c r="H25" s="334">
        <f>'03 016-01-3 Pol'!BD250</f>
        <v>0</v>
      </c>
      <c r="I25" s="335">
        <f>'03 016-01-3 Pol'!BE250</f>
        <v>0</v>
      </c>
    </row>
    <row r="26" spans="1:57" s="137" customFormat="1" ht="13.5" thickBot="1">
      <c r="A26" s="332" t="str">
        <f>'03 016-01-3 Pol'!B251</f>
        <v>D96</v>
      </c>
      <c r="B26" s="70" t="str">
        <f>'03 016-01-3 Pol'!C251</f>
        <v>Přesuny suti a vybouraných hmot</v>
      </c>
      <c r="D26" s="230"/>
      <c r="E26" s="333">
        <f>'03 016-01-3 Pol'!BA257</f>
        <v>0</v>
      </c>
      <c r="F26" s="334">
        <f>'03 016-01-3 Pol'!BB257</f>
        <v>0</v>
      </c>
      <c r="G26" s="334">
        <f>'03 016-01-3 Pol'!BC257</f>
        <v>0</v>
      </c>
      <c r="H26" s="334">
        <f>'03 016-01-3 Pol'!BD257</f>
        <v>0</v>
      </c>
      <c r="I26" s="335">
        <f>'03 016-01-3 Pol'!BE257</f>
        <v>0</v>
      </c>
    </row>
    <row r="27" spans="1:57" s="14" customFormat="1" ht="13.5" thickBot="1">
      <c r="A27" s="231"/>
      <c r="B27" s="232" t="s">
        <v>79</v>
      </c>
      <c r="C27" s="232"/>
      <c r="D27" s="233"/>
      <c r="E27" s="234">
        <f>SUM(E7:E26)</f>
        <v>0</v>
      </c>
      <c r="F27" s="235">
        <f>SUM(F7:F26)</f>
        <v>0</v>
      </c>
      <c r="G27" s="235">
        <f>SUM(G7:G26)</f>
        <v>0</v>
      </c>
      <c r="H27" s="235">
        <f>SUM(H7:H26)</f>
        <v>0</v>
      </c>
      <c r="I27" s="236">
        <f>SUM(I7:I26)</f>
        <v>0</v>
      </c>
    </row>
    <row r="28" spans="1:57">
      <c r="A28" s="137"/>
      <c r="B28" s="137"/>
      <c r="C28" s="137"/>
      <c r="D28" s="137"/>
      <c r="E28" s="137"/>
      <c r="F28" s="137"/>
      <c r="G28" s="137"/>
      <c r="H28" s="137"/>
      <c r="I28" s="137"/>
    </row>
    <row r="29" spans="1:57" ht="19.5" customHeight="1">
      <c r="A29" s="222" t="s">
        <v>80</v>
      </c>
      <c r="B29" s="222"/>
      <c r="C29" s="222"/>
      <c r="D29" s="222"/>
      <c r="E29" s="222"/>
      <c r="F29" s="222"/>
      <c r="G29" s="237"/>
      <c r="H29" s="222"/>
      <c r="I29" s="222"/>
      <c r="BA29" s="143"/>
      <c r="BB29" s="143"/>
      <c r="BC29" s="143"/>
      <c r="BD29" s="143"/>
      <c r="BE29" s="143"/>
    </row>
    <row r="30" spans="1:57" ht="13.5" thickBot="1"/>
    <row r="31" spans="1:57">
      <c r="A31" s="175" t="s">
        <v>81</v>
      </c>
      <c r="B31" s="176"/>
      <c r="C31" s="176"/>
      <c r="D31" s="238"/>
      <c r="E31" s="239" t="s">
        <v>82</v>
      </c>
      <c r="F31" s="240" t="s">
        <v>12</v>
      </c>
      <c r="G31" s="241" t="s">
        <v>83</v>
      </c>
      <c r="H31" s="242"/>
      <c r="I31" s="243" t="s">
        <v>82</v>
      </c>
    </row>
    <row r="32" spans="1:57">
      <c r="A32" s="167" t="s">
        <v>188</v>
      </c>
      <c r="B32" s="158"/>
      <c r="C32" s="158"/>
      <c r="D32" s="244"/>
      <c r="E32" s="245"/>
      <c r="F32" s="246"/>
      <c r="G32" s="247">
        <v>0</v>
      </c>
      <c r="H32" s="248"/>
      <c r="I32" s="249">
        <f>E32+F32*G32/100</f>
        <v>0</v>
      </c>
      <c r="BA32" s="1">
        <v>0</v>
      </c>
    </row>
    <row r="33" spans="1:53">
      <c r="A33" s="167" t="s">
        <v>189</v>
      </c>
      <c r="B33" s="158"/>
      <c r="C33" s="158"/>
      <c r="D33" s="244"/>
      <c r="E33" s="245"/>
      <c r="F33" s="246"/>
      <c r="G33" s="247">
        <v>0</v>
      </c>
      <c r="H33" s="248"/>
      <c r="I33" s="249">
        <f>E33+F33*G33/100</f>
        <v>0</v>
      </c>
      <c r="BA33" s="1">
        <v>0</v>
      </c>
    </row>
    <row r="34" spans="1:53">
      <c r="A34" s="167" t="s">
        <v>190</v>
      </c>
      <c r="B34" s="158"/>
      <c r="C34" s="158"/>
      <c r="D34" s="244"/>
      <c r="E34" s="245"/>
      <c r="F34" s="246"/>
      <c r="G34" s="247">
        <v>0</v>
      </c>
      <c r="H34" s="248"/>
      <c r="I34" s="249">
        <f>E34+F34*G34/100</f>
        <v>0</v>
      </c>
      <c r="BA34" s="1">
        <v>0</v>
      </c>
    </row>
    <row r="35" spans="1:53">
      <c r="A35" s="167" t="s">
        <v>191</v>
      </c>
      <c r="B35" s="158"/>
      <c r="C35" s="158"/>
      <c r="D35" s="244"/>
      <c r="E35" s="245"/>
      <c r="F35" s="246"/>
      <c r="G35" s="247">
        <v>0</v>
      </c>
      <c r="H35" s="248"/>
      <c r="I35" s="249">
        <f>E35+F35*G35/100</f>
        <v>0</v>
      </c>
      <c r="BA35" s="1">
        <v>0</v>
      </c>
    </row>
    <row r="36" spans="1:53">
      <c r="A36" s="167" t="s">
        <v>192</v>
      </c>
      <c r="B36" s="158"/>
      <c r="C36" s="158"/>
      <c r="D36" s="244"/>
      <c r="E36" s="245"/>
      <c r="F36" s="246"/>
      <c r="G36" s="247">
        <v>0</v>
      </c>
      <c r="H36" s="248"/>
      <c r="I36" s="249">
        <f>E36+F36*G36/100</f>
        <v>0</v>
      </c>
      <c r="BA36" s="1">
        <v>1</v>
      </c>
    </row>
    <row r="37" spans="1:53">
      <c r="A37" s="167" t="s">
        <v>193</v>
      </c>
      <c r="B37" s="158"/>
      <c r="C37" s="158"/>
      <c r="D37" s="244"/>
      <c r="E37" s="245"/>
      <c r="F37" s="246"/>
      <c r="G37" s="247">
        <v>0</v>
      </c>
      <c r="H37" s="248"/>
      <c r="I37" s="249">
        <f>E37+F37*G37/100</f>
        <v>0</v>
      </c>
      <c r="BA37" s="1">
        <v>1</v>
      </c>
    </row>
    <row r="38" spans="1:53">
      <c r="A38" s="167" t="s">
        <v>194</v>
      </c>
      <c r="B38" s="158"/>
      <c r="C38" s="158"/>
      <c r="D38" s="244"/>
      <c r="E38" s="245"/>
      <c r="F38" s="246"/>
      <c r="G38" s="247">
        <v>0</v>
      </c>
      <c r="H38" s="248"/>
      <c r="I38" s="249">
        <f>E38+F38*G38/100</f>
        <v>0</v>
      </c>
      <c r="BA38" s="1">
        <v>2</v>
      </c>
    </row>
    <row r="39" spans="1:53">
      <c r="A39" s="167" t="s">
        <v>195</v>
      </c>
      <c r="B39" s="158"/>
      <c r="C39" s="158"/>
      <c r="D39" s="244"/>
      <c r="E39" s="245"/>
      <c r="F39" s="246"/>
      <c r="G39" s="247">
        <v>0</v>
      </c>
      <c r="H39" s="248"/>
      <c r="I39" s="249">
        <f>E39+F39*G39/100</f>
        <v>0</v>
      </c>
      <c r="BA39" s="1">
        <v>2</v>
      </c>
    </row>
    <row r="40" spans="1:53" ht="13.5" thickBot="1">
      <c r="A40" s="250"/>
      <c r="B40" s="251" t="s">
        <v>84</v>
      </c>
      <c r="C40" s="252"/>
      <c r="D40" s="253"/>
      <c r="E40" s="254"/>
      <c r="F40" s="255"/>
      <c r="G40" s="255"/>
      <c r="H40" s="256">
        <f>SUM(I32:I39)</f>
        <v>0</v>
      </c>
      <c r="I40" s="257"/>
    </row>
    <row r="42" spans="1:53">
      <c r="B42" s="14"/>
      <c r="F42" s="258"/>
      <c r="G42" s="259"/>
      <c r="H42" s="259"/>
      <c r="I42" s="54"/>
    </row>
    <row r="43" spans="1:53">
      <c r="F43" s="258"/>
      <c r="G43" s="259"/>
      <c r="H43" s="259"/>
      <c r="I43" s="54"/>
    </row>
    <row r="44" spans="1:53">
      <c r="F44" s="258"/>
      <c r="G44" s="259"/>
      <c r="H44" s="259"/>
      <c r="I44" s="54"/>
    </row>
    <row r="45" spans="1:53">
      <c r="F45" s="258"/>
      <c r="G45" s="259"/>
      <c r="H45" s="259"/>
      <c r="I45" s="54"/>
    </row>
    <row r="46" spans="1:53">
      <c r="F46" s="258"/>
      <c r="G46" s="259"/>
      <c r="H46" s="259"/>
      <c r="I46" s="54"/>
    </row>
    <row r="47" spans="1:53">
      <c r="F47" s="258"/>
      <c r="G47" s="259"/>
      <c r="H47" s="259"/>
      <c r="I47" s="54"/>
    </row>
    <row r="48" spans="1:53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  <row r="91" spans="6:9">
      <c r="F91" s="258"/>
      <c r="G91" s="259"/>
      <c r="H91" s="259"/>
      <c r="I91" s="54"/>
    </row>
  </sheetData>
  <mergeCells count="4">
    <mergeCell ref="A1:B1"/>
    <mergeCell ref="A2:B2"/>
    <mergeCell ref="G2:I2"/>
    <mergeCell ref="H40:I4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List5"/>
  <dimension ref="A1:CB330"/>
  <sheetViews>
    <sheetView showGridLines="0" showZeros="0" topLeftCell="A217" zoomScaleNormal="100" zoomScaleSheetLayoutView="100" workbookViewId="0">
      <selection activeCell="C262" sqref="C262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100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103</v>
      </c>
      <c r="D3" s="265"/>
      <c r="E3" s="266" t="s">
        <v>85</v>
      </c>
      <c r="F3" s="267" t="str">
        <f>'03 016-01-3 Rek'!H1</f>
        <v>016-01-3</v>
      </c>
      <c r="G3" s="268"/>
    </row>
    <row r="4" spans="1:80" ht="13.5" thickBot="1">
      <c r="A4" s="269" t="s">
        <v>76</v>
      </c>
      <c r="B4" s="214"/>
      <c r="C4" s="215" t="s">
        <v>374</v>
      </c>
      <c r="D4" s="270"/>
      <c r="E4" s="271" t="str">
        <f>'03 016-01-3 Rek'!G2</f>
        <v>Rekonstrukce opěrné zdi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108</v>
      </c>
      <c r="C7" s="284" t="s">
        <v>109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376</v>
      </c>
      <c r="C8" s="295" t="s">
        <v>377</v>
      </c>
      <c r="D8" s="296" t="s">
        <v>121</v>
      </c>
      <c r="E8" s="297">
        <v>3</v>
      </c>
      <c r="F8" s="297">
        <v>0</v>
      </c>
      <c r="G8" s="298">
        <f>E8*F8</f>
        <v>0</v>
      </c>
      <c r="H8" s="299">
        <v>5.0000000000000002E-5</v>
      </c>
      <c r="I8" s="300">
        <f>E8*H8</f>
        <v>1.5000000000000001E-4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301"/>
      <c r="B9" s="302"/>
      <c r="C9" s="303" t="s">
        <v>207</v>
      </c>
      <c r="D9" s="304"/>
      <c r="E9" s="304"/>
      <c r="F9" s="304"/>
      <c r="G9" s="305"/>
      <c r="I9" s="306"/>
      <c r="K9" s="306"/>
      <c r="L9" s="307" t="s">
        <v>207</v>
      </c>
      <c r="O9" s="292">
        <v>3</v>
      </c>
    </row>
    <row r="10" spans="1:80">
      <c r="A10" s="293">
        <v>2</v>
      </c>
      <c r="B10" s="294" t="s">
        <v>378</v>
      </c>
      <c r="C10" s="295" t="s">
        <v>379</v>
      </c>
      <c r="D10" s="296" t="s">
        <v>121</v>
      </c>
      <c r="E10" s="297">
        <v>5</v>
      </c>
      <c r="F10" s="297">
        <v>0</v>
      </c>
      <c r="G10" s="298">
        <f>E10*F10</f>
        <v>0</v>
      </c>
      <c r="H10" s="299">
        <v>1.7000000000000001E-4</v>
      </c>
      <c r="I10" s="300">
        <f>E10*H10</f>
        <v>8.5000000000000006E-4</v>
      </c>
      <c r="J10" s="299">
        <v>0</v>
      </c>
      <c r="K10" s="300">
        <f>E10*J10</f>
        <v>0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301"/>
      <c r="B11" s="302"/>
      <c r="C11" s="303" t="s">
        <v>207</v>
      </c>
      <c r="D11" s="304"/>
      <c r="E11" s="304"/>
      <c r="F11" s="304"/>
      <c r="G11" s="305"/>
      <c r="I11" s="306"/>
      <c r="K11" s="306"/>
      <c r="L11" s="307" t="s">
        <v>207</v>
      </c>
      <c r="O11" s="292">
        <v>3</v>
      </c>
    </row>
    <row r="12" spans="1:80">
      <c r="A12" s="293">
        <v>3</v>
      </c>
      <c r="B12" s="294" t="s">
        <v>380</v>
      </c>
      <c r="C12" s="295" t="s">
        <v>381</v>
      </c>
      <c r="D12" s="296" t="s">
        <v>121</v>
      </c>
      <c r="E12" s="297">
        <v>3</v>
      </c>
      <c r="F12" s="297">
        <v>0</v>
      </c>
      <c r="G12" s="298">
        <f>E12*F12</f>
        <v>0</v>
      </c>
      <c r="H12" s="299">
        <v>0</v>
      </c>
      <c r="I12" s="300">
        <f>E12*H12</f>
        <v>0</v>
      </c>
      <c r="J12" s="299">
        <v>0</v>
      </c>
      <c r="K12" s="300">
        <f>E12*J12</f>
        <v>0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>
      <c r="A13" s="301"/>
      <c r="B13" s="302"/>
      <c r="C13" s="303" t="s">
        <v>207</v>
      </c>
      <c r="D13" s="304"/>
      <c r="E13" s="304"/>
      <c r="F13" s="304"/>
      <c r="G13" s="305"/>
      <c r="I13" s="306"/>
      <c r="K13" s="306"/>
      <c r="L13" s="307" t="s">
        <v>207</v>
      </c>
      <c r="O13" s="292">
        <v>3</v>
      </c>
    </row>
    <row r="14" spans="1:80">
      <c r="A14" s="293">
        <v>4</v>
      </c>
      <c r="B14" s="294" t="s">
        <v>382</v>
      </c>
      <c r="C14" s="295" t="s">
        <v>383</v>
      </c>
      <c r="D14" s="296" t="s">
        <v>121</v>
      </c>
      <c r="E14" s="297">
        <v>5</v>
      </c>
      <c r="F14" s="297">
        <v>0</v>
      </c>
      <c r="G14" s="298">
        <f>E14*F14</f>
        <v>0</v>
      </c>
      <c r="H14" s="299">
        <v>0</v>
      </c>
      <c r="I14" s="300">
        <f>E14*H14</f>
        <v>0</v>
      </c>
      <c r="J14" s="299">
        <v>0</v>
      </c>
      <c r="K14" s="300">
        <f>E14*J14</f>
        <v>0</v>
      </c>
      <c r="O14" s="292">
        <v>2</v>
      </c>
      <c r="AA14" s="261">
        <v>1</v>
      </c>
      <c r="AB14" s="261">
        <v>1</v>
      </c>
      <c r="AC14" s="261">
        <v>1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>
      <c r="A15" s="301"/>
      <c r="B15" s="302"/>
      <c r="C15" s="303" t="s">
        <v>207</v>
      </c>
      <c r="D15" s="304"/>
      <c r="E15" s="304"/>
      <c r="F15" s="304"/>
      <c r="G15" s="305"/>
      <c r="I15" s="306"/>
      <c r="K15" s="306"/>
      <c r="L15" s="307" t="s">
        <v>207</v>
      </c>
      <c r="O15" s="292">
        <v>3</v>
      </c>
    </row>
    <row r="16" spans="1:80">
      <c r="A16" s="293">
        <v>5</v>
      </c>
      <c r="B16" s="294" t="s">
        <v>384</v>
      </c>
      <c r="C16" s="295" t="s">
        <v>385</v>
      </c>
      <c r="D16" s="296" t="s">
        <v>228</v>
      </c>
      <c r="E16" s="297">
        <v>25</v>
      </c>
      <c r="F16" s="297">
        <v>0</v>
      </c>
      <c r="G16" s="298">
        <f>E16*F16</f>
        <v>0</v>
      </c>
      <c r="H16" s="299">
        <v>0</v>
      </c>
      <c r="I16" s="300">
        <f>E16*H16</f>
        <v>0</v>
      </c>
      <c r="J16" s="299">
        <v>0</v>
      </c>
      <c r="K16" s="300">
        <f>E16*J16</f>
        <v>0</v>
      </c>
      <c r="O16" s="292">
        <v>2</v>
      </c>
      <c r="AA16" s="261">
        <v>1</v>
      </c>
      <c r="AB16" s="261">
        <v>1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1</v>
      </c>
    </row>
    <row r="17" spans="1:80">
      <c r="A17" s="301"/>
      <c r="B17" s="302"/>
      <c r="C17" s="303" t="s">
        <v>207</v>
      </c>
      <c r="D17" s="304"/>
      <c r="E17" s="304"/>
      <c r="F17" s="304"/>
      <c r="G17" s="305"/>
      <c r="I17" s="306"/>
      <c r="K17" s="306"/>
      <c r="L17" s="307" t="s">
        <v>207</v>
      </c>
      <c r="O17" s="292">
        <v>3</v>
      </c>
    </row>
    <row r="18" spans="1:80">
      <c r="A18" s="301"/>
      <c r="B18" s="308"/>
      <c r="C18" s="309" t="s">
        <v>386</v>
      </c>
      <c r="D18" s="310"/>
      <c r="E18" s="311">
        <v>25</v>
      </c>
      <c r="F18" s="312"/>
      <c r="G18" s="313"/>
      <c r="H18" s="314"/>
      <c r="I18" s="306"/>
      <c r="J18" s="315"/>
      <c r="K18" s="306"/>
      <c r="M18" s="307" t="s">
        <v>386</v>
      </c>
      <c r="O18" s="292"/>
    </row>
    <row r="19" spans="1:80">
      <c r="A19" s="293">
        <v>6</v>
      </c>
      <c r="B19" s="294" t="s">
        <v>387</v>
      </c>
      <c r="C19" s="295" t="s">
        <v>388</v>
      </c>
      <c r="D19" s="296" t="s">
        <v>228</v>
      </c>
      <c r="E19" s="297">
        <v>55</v>
      </c>
      <c r="F19" s="297">
        <v>0</v>
      </c>
      <c r="G19" s="298">
        <f>E19*F19</f>
        <v>0</v>
      </c>
      <c r="H19" s="299">
        <v>0</v>
      </c>
      <c r="I19" s="300">
        <f>E19*H19</f>
        <v>0</v>
      </c>
      <c r="J19" s="299">
        <v>0</v>
      </c>
      <c r="K19" s="300">
        <f>E19*J19</f>
        <v>0</v>
      </c>
      <c r="O19" s="292">
        <v>2</v>
      </c>
      <c r="AA19" s="261">
        <v>1</v>
      </c>
      <c r="AB19" s="261">
        <v>1</v>
      </c>
      <c r="AC19" s="261">
        <v>1</v>
      </c>
      <c r="AZ19" s="261">
        <v>1</v>
      </c>
      <c r="BA19" s="261">
        <f>IF(AZ19=1,G19,0)</f>
        <v>0</v>
      </c>
      <c r="BB19" s="261">
        <f>IF(AZ19=2,G19,0)</f>
        <v>0</v>
      </c>
      <c r="BC19" s="261">
        <f>IF(AZ19=3,G19,0)</f>
        <v>0</v>
      </c>
      <c r="BD19" s="261">
        <f>IF(AZ19=4,G19,0)</f>
        <v>0</v>
      </c>
      <c r="BE19" s="261">
        <f>IF(AZ19=5,G19,0)</f>
        <v>0</v>
      </c>
      <c r="CA19" s="292">
        <v>1</v>
      </c>
      <c r="CB19" s="292">
        <v>1</v>
      </c>
    </row>
    <row r="20" spans="1:80">
      <c r="A20" s="301"/>
      <c r="B20" s="302"/>
      <c r="C20" s="303" t="s">
        <v>207</v>
      </c>
      <c r="D20" s="304"/>
      <c r="E20" s="304"/>
      <c r="F20" s="304"/>
      <c r="G20" s="305"/>
      <c r="I20" s="306"/>
      <c r="K20" s="306"/>
      <c r="L20" s="307" t="s">
        <v>207</v>
      </c>
      <c r="O20" s="292">
        <v>3</v>
      </c>
    </row>
    <row r="21" spans="1:80" ht="22.5">
      <c r="A21" s="301"/>
      <c r="B21" s="308"/>
      <c r="C21" s="309" t="s">
        <v>389</v>
      </c>
      <c r="D21" s="310"/>
      <c r="E21" s="311">
        <v>55</v>
      </c>
      <c r="F21" s="312"/>
      <c r="G21" s="313"/>
      <c r="H21" s="314"/>
      <c r="I21" s="306"/>
      <c r="J21" s="315"/>
      <c r="K21" s="306"/>
      <c r="M21" s="307" t="s">
        <v>389</v>
      </c>
      <c r="O21" s="292"/>
    </row>
    <row r="22" spans="1:80">
      <c r="A22" s="293">
        <v>7</v>
      </c>
      <c r="B22" s="294" t="s">
        <v>390</v>
      </c>
      <c r="C22" s="295" t="s">
        <v>391</v>
      </c>
      <c r="D22" s="296" t="s">
        <v>392</v>
      </c>
      <c r="E22" s="297">
        <v>300</v>
      </c>
      <c r="F22" s="297">
        <v>0</v>
      </c>
      <c r="G22" s="298">
        <f>E22*F22</f>
        <v>0</v>
      </c>
      <c r="H22" s="299">
        <v>4.0000000000000003E-5</v>
      </c>
      <c r="I22" s="300">
        <f>E22*H22</f>
        <v>1.2E-2</v>
      </c>
      <c r="J22" s="299">
        <v>0</v>
      </c>
      <c r="K22" s="300">
        <f>E22*J22</f>
        <v>0</v>
      </c>
      <c r="O22" s="292">
        <v>2</v>
      </c>
      <c r="AA22" s="261">
        <v>1</v>
      </c>
      <c r="AB22" s="261">
        <v>1</v>
      </c>
      <c r="AC22" s="261">
        <v>1</v>
      </c>
      <c r="AZ22" s="261">
        <v>1</v>
      </c>
      <c r="BA22" s="261">
        <f>IF(AZ22=1,G22,0)</f>
        <v>0</v>
      </c>
      <c r="BB22" s="261">
        <f>IF(AZ22=2,G22,0)</f>
        <v>0</v>
      </c>
      <c r="BC22" s="261">
        <f>IF(AZ22=3,G22,0)</f>
        <v>0</v>
      </c>
      <c r="BD22" s="261">
        <f>IF(AZ22=4,G22,0)</f>
        <v>0</v>
      </c>
      <c r="BE22" s="261">
        <f>IF(AZ22=5,G22,0)</f>
        <v>0</v>
      </c>
      <c r="CA22" s="292">
        <v>1</v>
      </c>
      <c r="CB22" s="292">
        <v>1</v>
      </c>
    </row>
    <row r="23" spans="1:80">
      <c r="A23" s="293">
        <v>8</v>
      </c>
      <c r="B23" s="294" t="s">
        <v>393</v>
      </c>
      <c r="C23" s="295" t="s">
        <v>394</v>
      </c>
      <c r="D23" s="296" t="s">
        <v>395</v>
      </c>
      <c r="E23" s="297">
        <v>30</v>
      </c>
      <c r="F23" s="297">
        <v>0</v>
      </c>
      <c r="G23" s="298">
        <f>E23*F23</f>
        <v>0</v>
      </c>
      <c r="H23" s="299">
        <v>0</v>
      </c>
      <c r="I23" s="300">
        <f>E23*H23</f>
        <v>0</v>
      </c>
      <c r="J23" s="299">
        <v>0</v>
      </c>
      <c r="K23" s="300">
        <f>E23*J23</f>
        <v>0</v>
      </c>
      <c r="O23" s="292">
        <v>2</v>
      </c>
      <c r="AA23" s="261">
        <v>1</v>
      </c>
      <c r="AB23" s="261">
        <v>1</v>
      </c>
      <c r="AC23" s="261">
        <v>1</v>
      </c>
      <c r="AZ23" s="261">
        <v>1</v>
      </c>
      <c r="BA23" s="261">
        <f>IF(AZ23=1,G23,0)</f>
        <v>0</v>
      </c>
      <c r="BB23" s="261">
        <f>IF(AZ23=2,G23,0)</f>
        <v>0</v>
      </c>
      <c r="BC23" s="261">
        <f>IF(AZ23=3,G23,0)</f>
        <v>0</v>
      </c>
      <c r="BD23" s="261">
        <f>IF(AZ23=4,G23,0)</f>
        <v>0</v>
      </c>
      <c r="BE23" s="261">
        <f>IF(AZ23=5,G23,0)</f>
        <v>0</v>
      </c>
      <c r="CA23" s="292">
        <v>1</v>
      </c>
      <c r="CB23" s="292">
        <v>1</v>
      </c>
    </row>
    <row r="24" spans="1:80">
      <c r="A24" s="316"/>
      <c r="B24" s="317" t="s">
        <v>98</v>
      </c>
      <c r="C24" s="318" t="s">
        <v>110</v>
      </c>
      <c r="D24" s="319"/>
      <c r="E24" s="320"/>
      <c r="F24" s="321"/>
      <c r="G24" s="322">
        <f>SUM(G7:G23)</f>
        <v>0</v>
      </c>
      <c r="H24" s="323"/>
      <c r="I24" s="324">
        <f>SUM(I7:I23)</f>
        <v>1.3000000000000001E-2</v>
      </c>
      <c r="J24" s="323"/>
      <c r="K24" s="324">
        <f>SUM(K7:K23)</f>
        <v>0</v>
      </c>
      <c r="O24" s="292">
        <v>4</v>
      </c>
      <c r="BA24" s="325">
        <f>SUM(BA7:BA23)</f>
        <v>0</v>
      </c>
      <c r="BB24" s="325">
        <f>SUM(BB7:BB23)</f>
        <v>0</v>
      </c>
      <c r="BC24" s="325">
        <f>SUM(BC7:BC23)</f>
        <v>0</v>
      </c>
      <c r="BD24" s="325">
        <f>SUM(BD7:BD23)</f>
        <v>0</v>
      </c>
      <c r="BE24" s="325">
        <f>SUM(BE7:BE23)</f>
        <v>0</v>
      </c>
    </row>
    <row r="25" spans="1:80">
      <c r="A25" s="282" t="s">
        <v>97</v>
      </c>
      <c r="B25" s="283" t="s">
        <v>396</v>
      </c>
      <c r="C25" s="284" t="s">
        <v>397</v>
      </c>
      <c r="D25" s="285"/>
      <c r="E25" s="286"/>
      <c r="F25" s="286"/>
      <c r="G25" s="287"/>
      <c r="H25" s="288"/>
      <c r="I25" s="289"/>
      <c r="J25" s="290"/>
      <c r="K25" s="291"/>
      <c r="O25" s="292">
        <v>1</v>
      </c>
    </row>
    <row r="26" spans="1:80">
      <c r="A26" s="293">
        <v>9</v>
      </c>
      <c r="B26" s="294" t="s">
        <v>399</v>
      </c>
      <c r="C26" s="295" t="s">
        <v>400</v>
      </c>
      <c r="D26" s="296" t="s">
        <v>228</v>
      </c>
      <c r="E26" s="297">
        <v>216</v>
      </c>
      <c r="F26" s="297">
        <v>0</v>
      </c>
      <c r="G26" s="298">
        <f>E26*F26</f>
        <v>0</v>
      </c>
      <c r="H26" s="299">
        <v>0</v>
      </c>
      <c r="I26" s="300">
        <f>E26*H26</f>
        <v>0</v>
      </c>
      <c r="J26" s="299">
        <v>0</v>
      </c>
      <c r="K26" s="300">
        <f>E26*J26</f>
        <v>0</v>
      </c>
      <c r="O26" s="292">
        <v>2</v>
      </c>
      <c r="AA26" s="261">
        <v>1</v>
      </c>
      <c r="AB26" s="261">
        <v>1</v>
      </c>
      <c r="AC26" s="261">
        <v>1</v>
      </c>
      <c r="AZ26" s="261">
        <v>1</v>
      </c>
      <c r="BA26" s="261">
        <f>IF(AZ26=1,G26,0)</f>
        <v>0</v>
      </c>
      <c r="BB26" s="261">
        <f>IF(AZ26=2,G26,0)</f>
        <v>0</v>
      </c>
      <c r="BC26" s="261">
        <f>IF(AZ26=3,G26,0)</f>
        <v>0</v>
      </c>
      <c r="BD26" s="261">
        <f>IF(AZ26=4,G26,0)</f>
        <v>0</v>
      </c>
      <c r="BE26" s="261">
        <f>IF(AZ26=5,G26,0)</f>
        <v>0</v>
      </c>
      <c r="CA26" s="292">
        <v>1</v>
      </c>
      <c r="CB26" s="292">
        <v>1</v>
      </c>
    </row>
    <row r="27" spans="1:80">
      <c r="A27" s="301"/>
      <c r="B27" s="302"/>
      <c r="C27" s="303" t="s">
        <v>207</v>
      </c>
      <c r="D27" s="304"/>
      <c r="E27" s="304"/>
      <c r="F27" s="304"/>
      <c r="G27" s="305"/>
      <c r="I27" s="306"/>
      <c r="K27" s="306"/>
      <c r="L27" s="307" t="s">
        <v>207</v>
      </c>
      <c r="O27" s="292">
        <v>3</v>
      </c>
    </row>
    <row r="28" spans="1:80">
      <c r="A28" s="301"/>
      <c r="B28" s="308"/>
      <c r="C28" s="309" t="s">
        <v>401</v>
      </c>
      <c r="D28" s="310"/>
      <c r="E28" s="311">
        <v>0</v>
      </c>
      <c r="F28" s="312"/>
      <c r="G28" s="313"/>
      <c r="H28" s="314"/>
      <c r="I28" s="306"/>
      <c r="J28" s="315"/>
      <c r="K28" s="306"/>
      <c r="M28" s="307" t="s">
        <v>401</v>
      </c>
      <c r="O28" s="292"/>
    </row>
    <row r="29" spans="1:80">
      <c r="A29" s="301"/>
      <c r="B29" s="308"/>
      <c r="C29" s="309" t="s">
        <v>402</v>
      </c>
      <c r="D29" s="310"/>
      <c r="E29" s="311">
        <v>216</v>
      </c>
      <c r="F29" s="312"/>
      <c r="G29" s="313"/>
      <c r="H29" s="314"/>
      <c r="I29" s="306"/>
      <c r="J29" s="315"/>
      <c r="K29" s="306"/>
      <c r="M29" s="307" t="s">
        <v>402</v>
      </c>
      <c r="O29" s="292"/>
    </row>
    <row r="30" spans="1:80">
      <c r="A30" s="293">
        <v>10</v>
      </c>
      <c r="B30" s="294" t="s">
        <v>403</v>
      </c>
      <c r="C30" s="295" t="s">
        <v>404</v>
      </c>
      <c r="D30" s="296" t="s">
        <v>228</v>
      </c>
      <c r="E30" s="297">
        <v>64.8</v>
      </c>
      <c r="F30" s="297">
        <v>0</v>
      </c>
      <c r="G30" s="298">
        <f>E30*F30</f>
        <v>0</v>
      </c>
      <c r="H30" s="299">
        <v>0</v>
      </c>
      <c r="I30" s="300">
        <f>E30*H30</f>
        <v>0</v>
      </c>
      <c r="J30" s="299">
        <v>0</v>
      </c>
      <c r="K30" s="300">
        <f>E30*J30</f>
        <v>0</v>
      </c>
      <c r="O30" s="292">
        <v>2</v>
      </c>
      <c r="AA30" s="261">
        <v>1</v>
      </c>
      <c r="AB30" s="261">
        <v>1</v>
      </c>
      <c r="AC30" s="261">
        <v>1</v>
      </c>
      <c r="AZ30" s="261">
        <v>1</v>
      </c>
      <c r="BA30" s="261">
        <f>IF(AZ30=1,G30,0)</f>
        <v>0</v>
      </c>
      <c r="BB30" s="261">
        <f>IF(AZ30=2,G30,0)</f>
        <v>0</v>
      </c>
      <c r="BC30" s="261">
        <f>IF(AZ30=3,G30,0)</f>
        <v>0</v>
      </c>
      <c r="BD30" s="261">
        <f>IF(AZ30=4,G30,0)</f>
        <v>0</v>
      </c>
      <c r="BE30" s="261">
        <f>IF(AZ30=5,G30,0)</f>
        <v>0</v>
      </c>
      <c r="CA30" s="292">
        <v>1</v>
      </c>
      <c r="CB30" s="292">
        <v>1</v>
      </c>
    </row>
    <row r="31" spans="1:80">
      <c r="A31" s="301"/>
      <c r="B31" s="302"/>
      <c r="C31" s="303" t="s">
        <v>207</v>
      </c>
      <c r="D31" s="304"/>
      <c r="E31" s="304"/>
      <c r="F31" s="304"/>
      <c r="G31" s="305"/>
      <c r="I31" s="306"/>
      <c r="K31" s="306"/>
      <c r="L31" s="307" t="s">
        <v>207</v>
      </c>
      <c r="O31" s="292">
        <v>3</v>
      </c>
    </row>
    <row r="32" spans="1:80">
      <c r="A32" s="301"/>
      <c r="B32" s="308"/>
      <c r="C32" s="309" t="s">
        <v>405</v>
      </c>
      <c r="D32" s="310"/>
      <c r="E32" s="311">
        <v>64.8</v>
      </c>
      <c r="F32" s="312"/>
      <c r="G32" s="313"/>
      <c r="H32" s="314"/>
      <c r="I32" s="306"/>
      <c r="J32" s="315"/>
      <c r="K32" s="306"/>
      <c r="M32" s="307" t="s">
        <v>405</v>
      </c>
      <c r="O32" s="292"/>
    </row>
    <row r="33" spans="1:80">
      <c r="A33" s="293">
        <v>11</v>
      </c>
      <c r="B33" s="294" t="s">
        <v>406</v>
      </c>
      <c r="C33" s="295" t="s">
        <v>407</v>
      </c>
      <c r="D33" s="296" t="s">
        <v>228</v>
      </c>
      <c r="E33" s="297">
        <v>129.6</v>
      </c>
      <c r="F33" s="297">
        <v>0</v>
      </c>
      <c r="G33" s="298">
        <f>E33*F33</f>
        <v>0</v>
      </c>
      <c r="H33" s="299">
        <v>0</v>
      </c>
      <c r="I33" s="300">
        <f>E33*H33</f>
        <v>0</v>
      </c>
      <c r="J33" s="299">
        <v>0</v>
      </c>
      <c r="K33" s="300">
        <f>E33*J33</f>
        <v>0</v>
      </c>
      <c r="O33" s="292">
        <v>2</v>
      </c>
      <c r="AA33" s="261">
        <v>1</v>
      </c>
      <c r="AB33" s="261">
        <v>1</v>
      </c>
      <c r="AC33" s="261">
        <v>1</v>
      </c>
      <c r="AZ33" s="261">
        <v>1</v>
      </c>
      <c r="BA33" s="261">
        <f>IF(AZ33=1,G33,0)</f>
        <v>0</v>
      </c>
      <c r="BB33" s="261">
        <f>IF(AZ33=2,G33,0)</f>
        <v>0</v>
      </c>
      <c r="BC33" s="261">
        <f>IF(AZ33=3,G33,0)</f>
        <v>0</v>
      </c>
      <c r="BD33" s="261">
        <f>IF(AZ33=4,G33,0)</f>
        <v>0</v>
      </c>
      <c r="BE33" s="261">
        <f>IF(AZ33=5,G33,0)</f>
        <v>0</v>
      </c>
      <c r="CA33" s="292">
        <v>1</v>
      </c>
      <c r="CB33" s="292">
        <v>1</v>
      </c>
    </row>
    <row r="34" spans="1:80">
      <c r="A34" s="301"/>
      <c r="B34" s="302"/>
      <c r="C34" s="303" t="s">
        <v>207</v>
      </c>
      <c r="D34" s="304"/>
      <c r="E34" s="304"/>
      <c r="F34" s="304"/>
      <c r="G34" s="305"/>
      <c r="I34" s="306"/>
      <c r="K34" s="306"/>
      <c r="L34" s="307" t="s">
        <v>207</v>
      </c>
      <c r="O34" s="292">
        <v>3</v>
      </c>
    </row>
    <row r="35" spans="1:80">
      <c r="A35" s="301"/>
      <c r="B35" s="308"/>
      <c r="C35" s="309" t="s">
        <v>408</v>
      </c>
      <c r="D35" s="310"/>
      <c r="E35" s="311">
        <v>129.6</v>
      </c>
      <c r="F35" s="312"/>
      <c r="G35" s="313"/>
      <c r="H35" s="314"/>
      <c r="I35" s="306"/>
      <c r="J35" s="315"/>
      <c r="K35" s="306"/>
      <c r="M35" s="307" t="s">
        <v>408</v>
      </c>
      <c r="O35" s="292"/>
    </row>
    <row r="36" spans="1:80">
      <c r="A36" s="293">
        <v>12</v>
      </c>
      <c r="B36" s="294" t="s">
        <v>409</v>
      </c>
      <c r="C36" s="295" t="s">
        <v>410</v>
      </c>
      <c r="D36" s="296" t="s">
        <v>228</v>
      </c>
      <c r="E36" s="297">
        <v>38.880000000000003</v>
      </c>
      <c r="F36" s="297">
        <v>0</v>
      </c>
      <c r="G36" s="298">
        <f>E36*F36</f>
        <v>0</v>
      </c>
      <c r="H36" s="299">
        <v>0</v>
      </c>
      <c r="I36" s="300">
        <f>E36*H36</f>
        <v>0</v>
      </c>
      <c r="J36" s="299">
        <v>0</v>
      </c>
      <c r="K36" s="300">
        <f>E36*J36</f>
        <v>0</v>
      </c>
      <c r="O36" s="292">
        <v>2</v>
      </c>
      <c r="AA36" s="261">
        <v>1</v>
      </c>
      <c r="AB36" s="261">
        <v>1</v>
      </c>
      <c r="AC36" s="261">
        <v>1</v>
      </c>
      <c r="AZ36" s="261">
        <v>1</v>
      </c>
      <c r="BA36" s="261">
        <f>IF(AZ36=1,G36,0)</f>
        <v>0</v>
      </c>
      <c r="BB36" s="261">
        <f>IF(AZ36=2,G36,0)</f>
        <v>0</v>
      </c>
      <c r="BC36" s="261">
        <f>IF(AZ36=3,G36,0)</f>
        <v>0</v>
      </c>
      <c r="BD36" s="261">
        <f>IF(AZ36=4,G36,0)</f>
        <v>0</v>
      </c>
      <c r="BE36" s="261">
        <f>IF(AZ36=5,G36,0)</f>
        <v>0</v>
      </c>
      <c r="CA36" s="292">
        <v>1</v>
      </c>
      <c r="CB36" s="292">
        <v>1</v>
      </c>
    </row>
    <row r="37" spans="1:80">
      <c r="A37" s="301"/>
      <c r="B37" s="302"/>
      <c r="C37" s="303" t="s">
        <v>207</v>
      </c>
      <c r="D37" s="304"/>
      <c r="E37" s="304"/>
      <c r="F37" s="304"/>
      <c r="G37" s="305"/>
      <c r="I37" s="306"/>
      <c r="K37" s="306"/>
      <c r="L37" s="307" t="s">
        <v>207</v>
      </c>
      <c r="O37" s="292">
        <v>3</v>
      </c>
    </row>
    <row r="38" spans="1:80">
      <c r="A38" s="301"/>
      <c r="B38" s="308"/>
      <c r="C38" s="309" t="s">
        <v>411</v>
      </c>
      <c r="D38" s="310"/>
      <c r="E38" s="311">
        <v>38.880000000000003</v>
      </c>
      <c r="F38" s="312"/>
      <c r="G38" s="313"/>
      <c r="H38" s="314"/>
      <c r="I38" s="306"/>
      <c r="J38" s="315"/>
      <c r="K38" s="306"/>
      <c r="M38" s="307" t="s">
        <v>411</v>
      </c>
      <c r="O38" s="292"/>
    </row>
    <row r="39" spans="1:80">
      <c r="A39" s="293">
        <v>13</v>
      </c>
      <c r="B39" s="294" t="s">
        <v>412</v>
      </c>
      <c r="C39" s="295" t="s">
        <v>413</v>
      </c>
      <c r="D39" s="296" t="s">
        <v>228</v>
      </c>
      <c r="E39" s="297">
        <v>43.15</v>
      </c>
      <c r="F39" s="297">
        <v>0</v>
      </c>
      <c r="G39" s="298">
        <f>E39*F39</f>
        <v>0</v>
      </c>
      <c r="H39" s="299">
        <v>8.2400000000000008E-3</v>
      </c>
      <c r="I39" s="300">
        <f>E39*H39</f>
        <v>0.35555600000000004</v>
      </c>
      <c r="J39" s="299">
        <v>0</v>
      </c>
      <c r="K39" s="300">
        <f>E39*J39</f>
        <v>0</v>
      </c>
      <c r="O39" s="292">
        <v>2</v>
      </c>
      <c r="AA39" s="261">
        <v>1</v>
      </c>
      <c r="AB39" s="261">
        <v>1</v>
      </c>
      <c r="AC39" s="261">
        <v>1</v>
      </c>
      <c r="AZ39" s="261">
        <v>1</v>
      </c>
      <c r="BA39" s="261">
        <f>IF(AZ39=1,G39,0)</f>
        <v>0</v>
      </c>
      <c r="BB39" s="261">
        <f>IF(AZ39=2,G39,0)</f>
        <v>0</v>
      </c>
      <c r="BC39" s="261">
        <f>IF(AZ39=3,G39,0)</f>
        <v>0</v>
      </c>
      <c r="BD39" s="261">
        <f>IF(AZ39=4,G39,0)</f>
        <v>0</v>
      </c>
      <c r="BE39" s="261">
        <f>IF(AZ39=5,G39,0)</f>
        <v>0</v>
      </c>
      <c r="CA39" s="292">
        <v>1</v>
      </c>
      <c r="CB39" s="292">
        <v>1</v>
      </c>
    </row>
    <row r="40" spans="1:80">
      <c r="A40" s="301"/>
      <c r="B40" s="302"/>
      <c r="C40" s="303" t="s">
        <v>207</v>
      </c>
      <c r="D40" s="304"/>
      <c r="E40" s="304"/>
      <c r="F40" s="304"/>
      <c r="G40" s="305"/>
      <c r="I40" s="306"/>
      <c r="K40" s="306"/>
      <c r="L40" s="307" t="s">
        <v>207</v>
      </c>
      <c r="O40" s="292">
        <v>3</v>
      </c>
    </row>
    <row r="41" spans="1:80">
      <c r="A41" s="301"/>
      <c r="B41" s="308"/>
      <c r="C41" s="309" t="s">
        <v>414</v>
      </c>
      <c r="D41" s="310"/>
      <c r="E41" s="311">
        <v>43.15</v>
      </c>
      <c r="F41" s="312"/>
      <c r="G41" s="313"/>
      <c r="H41" s="314"/>
      <c r="I41" s="306"/>
      <c r="J41" s="315"/>
      <c r="K41" s="306"/>
      <c r="M41" s="307" t="s">
        <v>414</v>
      </c>
      <c r="O41" s="292"/>
    </row>
    <row r="42" spans="1:80">
      <c r="A42" s="293">
        <v>14</v>
      </c>
      <c r="B42" s="294" t="s">
        <v>415</v>
      </c>
      <c r="C42" s="295" t="s">
        <v>416</v>
      </c>
      <c r="D42" s="296" t="s">
        <v>228</v>
      </c>
      <c r="E42" s="297">
        <v>43.15</v>
      </c>
      <c r="F42" s="297">
        <v>0</v>
      </c>
      <c r="G42" s="298">
        <f>E42*F42</f>
        <v>0</v>
      </c>
      <c r="H42" s="299">
        <v>1.5570000000000001E-2</v>
      </c>
      <c r="I42" s="300">
        <f>E42*H42</f>
        <v>0.67184549999999998</v>
      </c>
      <c r="J42" s="299">
        <v>0</v>
      </c>
      <c r="K42" s="300">
        <f>E42*J42</f>
        <v>0</v>
      </c>
      <c r="O42" s="292">
        <v>2</v>
      </c>
      <c r="AA42" s="261">
        <v>1</v>
      </c>
      <c r="AB42" s="261">
        <v>1</v>
      </c>
      <c r="AC42" s="261">
        <v>1</v>
      </c>
      <c r="AZ42" s="261">
        <v>1</v>
      </c>
      <c r="BA42" s="261">
        <f>IF(AZ42=1,G42,0)</f>
        <v>0</v>
      </c>
      <c r="BB42" s="261">
        <f>IF(AZ42=2,G42,0)</f>
        <v>0</v>
      </c>
      <c r="BC42" s="261">
        <f>IF(AZ42=3,G42,0)</f>
        <v>0</v>
      </c>
      <c r="BD42" s="261">
        <f>IF(AZ42=4,G42,0)</f>
        <v>0</v>
      </c>
      <c r="BE42" s="261">
        <f>IF(AZ42=5,G42,0)</f>
        <v>0</v>
      </c>
      <c r="CA42" s="292">
        <v>1</v>
      </c>
      <c r="CB42" s="292">
        <v>1</v>
      </c>
    </row>
    <row r="43" spans="1:80">
      <c r="A43" s="301"/>
      <c r="B43" s="302"/>
      <c r="C43" s="303" t="s">
        <v>207</v>
      </c>
      <c r="D43" s="304"/>
      <c r="E43" s="304"/>
      <c r="F43" s="304"/>
      <c r="G43" s="305"/>
      <c r="I43" s="306"/>
      <c r="K43" s="306"/>
      <c r="L43" s="307" t="s">
        <v>207</v>
      </c>
      <c r="O43" s="292">
        <v>3</v>
      </c>
    </row>
    <row r="44" spans="1:80">
      <c r="A44" s="301"/>
      <c r="B44" s="308"/>
      <c r="C44" s="309" t="s">
        <v>414</v>
      </c>
      <c r="D44" s="310"/>
      <c r="E44" s="311">
        <v>43.15</v>
      </c>
      <c r="F44" s="312"/>
      <c r="G44" s="313"/>
      <c r="H44" s="314"/>
      <c r="I44" s="306"/>
      <c r="J44" s="315"/>
      <c r="K44" s="306"/>
      <c r="M44" s="307" t="s">
        <v>414</v>
      </c>
      <c r="O44" s="292"/>
    </row>
    <row r="45" spans="1:80">
      <c r="A45" s="316"/>
      <c r="B45" s="317" t="s">
        <v>98</v>
      </c>
      <c r="C45" s="318" t="s">
        <v>398</v>
      </c>
      <c r="D45" s="319"/>
      <c r="E45" s="320"/>
      <c r="F45" s="321"/>
      <c r="G45" s="322">
        <f>SUM(G25:G44)</f>
        <v>0</v>
      </c>
      <c r="H45" s="323"/>
      <c r="I45" s="324">
        <f>SUM(I25:I44)</f>
        <v>1.0274015000000001</v>
      </c>
      <c r="J45" s="323"/>
      <c r="K45" s="324">
        <f>SUM(K25:K44)</f>
        <v>0</v>
      </c>
      <c r="O45" s="292">
        <v>4</v>
      </c>
      <c r="BA45" s="325">
        <f>SUM(BA25:BA44)</f>
        <v>0</v>
      </c>
      <c r="BB45" s="325">
        <f>SUM(BB25:BB44)</f>
        <v>0</v>
      </c>
      <c r="BC45" s="325">
        <f>SUM(BC25:BC44)</f>
        <v>0</v>
      </c>
      <c r="BD45" s="325">
        <f>SUM(BD25:BD44)</f>
        <v>0</v>
      </c>
      <c r="BE45" s="325">
        <f>SUM(BE25:BE44)</f>
        <v>0</v>
      </c>
    </row>
    <row r="46" spans="1:80">
      <c r="A46" s="282" t="s">
        <v>97</v>
      </c>
      <c r="B46" s="283" t="s">
        <v>417</v>
      </c>
      <c r="C46" s="284" t="s">
        <v>418</v>
      </c>
      <c r="D46" s="285"/>
      <c r="E46" s="286"/>
      <c r="F46" s="286"/>
      <c r="G46" s="287"/>
      <c r="H46" s="288"/>
      <c r="I46" s="289"/>
      <c r="J46" s="290"/>
      <c r="K46" s="291"/>
      <c r="O46" s="292">
        <v>1</v>
      </c>
    </row>
    <row r="47" spans="1:80">
      <c r="A47" s="293">
        <v>15</v>
      </c>
      <c r="B47" s="294" t="s">
        <v>420</v>
      </c>
      <c r="C47" s="295" t="s">
        <v>421</v>
      </c>
      <c r="D47" s="296" t="s">
        <v>127</v>
      </c>
      <c r="E47" s="297">
        <v>192.5</v>
      </c>
      <c r="F47" s="297">
        <v>0</v>
      </c>
      <c r="G47" s="298">
        <f>E47*F47</f>
        <v>0</v>
      </c>
      <c r="H47" s="299">
        <v>7.2000000000000005E-4</v>
      </c>
      <c r="I47" s="300">
        <f>E47*H47</f>
        <v>0.1386</v>
      </c>
      <c r="J47" s="299">
        <v>0</v>
      </c>
      <c r="K47" s="300">
        <f>E47*J47</f>
        <v>0</v>
      </c>
      <c r="O47" s="292">
        <v>2</v>
      </c>
      <c r="AA47" s="261">
        <v>1</v>
      </c>
      <c r="AB47" s="261">
        <v>1</v>
      </c>
      <c r="AC47" s="261">
        <v>1</v>
      </c>
      <c r="AZ47" s="261">
        <v>1</v>
      </c>
      <c r="BA47" s="261">
        <f>IF(AZ47=1,G47,0)</f>
        <v>0</v>
      </c>
      <c r="BB47" s="261">
        <f>IF(AZ47=2,G47,0)</f>
        <v>0</v>
      </c>
      <c r="BC47" s="261">
        <f>IF(AZ47=3,G47,0)</f>
        <v>0</v>
      </c>
      <c r="BD47" s="261">
        <f>IF(AZ47=4,G47,0)</f>
        <v>0</v>
      </c>
      <c r="BE47" s="261">
        <f>IF(AZ47=5,G47,0)</f>
        <v>0</v>
      </c>
      <c r="CA47" s="292">
        <v>1</v>
      </c>
      <c r="CB47" s="292">
        <v>1</v>
      </c>
    </row>
    <row r="48" spans="1:80">
      <c r="A48" s="301"/>
      <c r="B48" s="302"/>
      <c r="C48" s="303" t="s">
        <v>207</v>
      </c>
      <c r="D48" s="304"/>
      <c r="E48" s="304"/>
      <c r="F48" s="304"/>
      <c r="G48" s="305"/>
      <c r="I48" s="306"/>
      <c r="K48" s="306"/>
      <c r="L48" s="307" t="s">
        <v>207</v>
      </c>
      <c r="O48" s="292">
        <v>3</v>
      </c>
    </row>
    <row r="49" spans="1:80">
      <c r="A49" s="301"/>
      <c r="B49" s="308"/>
      <c r="C49" s="309" t="s">
        <v>422</v>
      </c>
      <c r="D49" s="310"/>
      <c r="E49" s="311">
        <v>192.5</v>
      </c>
      <c r="F49" s="312"/>
      <c r="G49" s="313"/>
      <c r="H49" s="314"/>
      <c r="I49" s="306"/>
      <c r="J49" s="315"/>
      <c r="K49" s="306"/>
      <c r="M49" s="307" t="s">
        <v>422</v>
      </c>
      <c r="O49" s="292"/>
    </row>
    <row r="50" spans="1:80">
      <c r="A50" s="293">
        <v>16</v>
      </c>
      <c r="B50" s="294" t="s">
        <v>423</v>
      </c>
      <c r="C50" s="295" t="s">
        <v>424</v>
      </c>
      <c r="D50" s="296" t="s">
        <v>127</v>
      </c>
      <c r="E50" s="297">
        <v>192.5</v>
      </c>
      <c r="F50" s="297">
        <v>0</v>
      </c>
      <c r="G50" s="298">
        <f>E50*F50</f>
        <v>0</v>
      </c>
      <c r="H50" s="299">
        <v>0</v>
      </c>
      <c r="I50" s="300">
        <f>E50*H50</f>
        <v>0</v>
      </c>
      <c r="J50" s="299">
        <v>0</v>
      </c>
      <c r="K50" s="300">
        <f>E50*J50</f>
        <v>0</v>
      </c>
      <c r="O50" s="292">
        <v>2</v>
      </c>
      <c r="AA50" s="261">
        <v>1</v>
      </c>
      <c r="AB50" s="261">
        <v>1</v>
      </c>
      <c r="AC50" s="261">
        <v>1</v>
      </c>
      <c r="AZ50" s="261">
        <v>1</v>
      </c>
      <c r="BA50" s="261">
        <f>IF(AZ50=1,G50,0)</f>
        <v>0</v>
      </c>
      <c r="BB50" s="261">
        <f>IF(AZ50=2,G50,0)</f>
        <v>0</v>
      </c>
      <c r="BC50" s="261">
        <f>IF(AZ50=3,G50,0)</f>
        <v>0</v>
      </c>
      <c r="BD50" s="261">
        <f>IF(AZ50=4,G50,0)</f>
        <v>0</v>
      </c>
      <c r="BE50" s="261">
        <f>IF(AZ50=5,G50,0)</f>
        <v>0</v>
      </c>
      <c r="CA50" s="292">
        <v>1</v>
      </c>
      <c r="CB50" s="292">
        <v>1</v>
      </c>
    </row>
    <row r="51" spans="1:80">
      <c r="A51" s="301"/>
      <c r="B51" s="302"/>
      <c r="C51" s="303" t="s">
        <v>207</v>
      </c>
      <c r="D51" s="304"/>
      <c r="E51" s="304"/>
      <c r="F51" s="304"/>
      <c r="G51" s="305"/>
      <c r="I51" s="306"/>
      <c r="K51" s="306"/>
      <c r="L51" s="307" t="s">
        <v>207</v>
      </c>
      <c r="O51" s="292">
        <v>3</v>
      </c>
    </row>
    <row r="52" spans="1:80">
      <c r="A52" s="293">
        <v>17</v>
      </c>
      <c r="B52" s="294" t="s">
        <v>425</v>
      </c>
      <c r="C52" s="295" t="s">
        <v>426</v>
      </c>
      <c r="D52" s="296" t="s">
        <v>127</v>
      </c>
      <c r="E52" s="297">
        <v>192.5</v>
      </c>
      <c r="F52" s="297">
        <v>0</v>
      </c>
      <c r="G52" s="298">
        <f>E52*F52</f>
        <v>0</v>
      </c>
      <c r="H52" s="299">
        <v>1.1299999999999999E-3</v>
      </c>
      <c r="I52" s="300">
        <f>E52*H52</f>
        <v>0.217525</v>
      </c>
      <c r="J52" s="299">
        <v>0</v>
      </c>
      <c r="K52" s="300">
        <f>E52*J52</f>
        <v>0</v>
      </c>
      <c r="O52" s="292">
        <v>2</v>
      </c>
      <c r="AA52" s="261">
        <v>1</v>
      </c>
      <c r="AB52" s="261">
        <v>1</v>
      </c>
      <c r="AC52" s="261">
        <v>1</v>
      </c>
      <c r="AZ52" s="261">
        <v>1</v>
      </c>
      <c r="BA52" s="261">
        <f>IF(AZ52=1,G52,0)</f>
        <v>0</v>
      </c>
      <c r="BB52" s="261">
        <f>IF(AZ52=2,G52,0)</f>
        <v>0</v>
      </c>
      <c r="BC52" s="261">
        <f>IF(AZ52=3,G52,0)</f>
        <v>0</v>
      </c>
      <c r="BD52" s="261">
        <f>IF(AZ52=4,G52,0)</f>
        <v>0</v>
      </c>
      <c r="BE52" s="261">
        <f>IF(AZ52=5,G52,0)</f>
        <v>0</v>
      </c>
      <c r="CA52" s="292">
        <v>1</v>
      </c>
      <c r="CB52" s="292">
        <v>1</v>
      </c>
    </row>
    <row r="53" spans="1:80">
      <c r="A53" s="301"/>
      <c r="B53" s="302"/>
      <c r="C53" s="303" t="s">
        <v>207</v>
      </c>
      <c r="D53" s="304"/>
      <c r="E53" s="304"/>
      <c r="F53" s="304"/>
      <c r="G53" s="305"/>
      <c r="I53" s="306"/>
      <c r="K53" s="306"/>
      <c r="L53" s="307" t="s">
        <v>207</v>
      </c>
      <c r="O53" s="292">
        <v>3</v>
      </c>
    </row>
    <row r="54" spans="1:80">
      <c r="A54" s="293">
        <v>18</v>
      </c>
      <c r="B54" s="294" t="s">
        <v>427</v>
      </c>
      <c r="C54" s="295" t="s">
        <v>428</v>
      </c>
      <c r="D54" s="296" t="s">
        <v>127</v>
      </c>
      <c r="E54" s="297">
        <v>192.5</v>
      </c>
      <c r="F54" s="297">
        <v>0</v>
      </c>
      <c r="G54" s="298">
        <f>E54*F54</f>
        <v>0</v>
      </c>
      <c r="H54" s="299">
        <v>0</v>
      </c>
      <c r="I54" s="300">
        <f>E54*H54</f>
        <v>0</v>
      </c>
      <c r="J54" s="299">
        <v>0</v>
      </c>
      <c r="K54" s="300">
        <f>E54*J54</f>
        <v>0</v>
      </c>
      <c r="O54" s="292">
        <v>2</v>
      </c>
      <c r="AA54" s="261">
        <v>1</v>
      </c>
      <c r="AB54" s="261">
        <v>1</v>
      </c>
      <c r="AC54" s="261">
        <v>1</v>
      </c>
      <c r="AZ54" s="261">
        <v>1</v>
      </c>
      <c r="BA54" s="261">
        <f>IF(AZ54=1,G54,0)</f>
        <v>0</v>
      </c>
      <c r="BB54" s="261">
        <f>IF(AZ54=2,G54,0)</f>
        <v>0</v>
      </c>
      <c r="BC54" s="261">
        <f>IF(AZ54=3,G54,0)</f>
        <v>0</v>
      </c>
      <c r="BD54" s="261">
        <f>IF(AZ54=4,G54,0)</f>
        <v>0</v>
      </c>
      <c r="BE54" s="261">
        <f>IF(AZ54=5,G54,0)</f>
        <v>0</v>
      </c>
      <c r="CA54" s="292">
        <v>1</v>
      </c>
      <c r="CB54" s="292">
        <v>1</v>
      </c>
    </row>
    <row r="55" spans="1:80">
      <c r="A55" s="301"/>
      <c r="B55" s="302"/>
      <c r="C55" s="303" t="s">
        <v>207</v>
      </c>
      <c r="D55" s="304"/>
      <c r="E55" s="304"/>
      <c r="F55" s="304"/>
      <c r="G55" s="305"/>
      <c r="I55" s="306"/>
      <c r="K55" s="306"/>
      <c r="L55" s="307" t="s">
        <v>207</v>
      </c>
      <c r="O55" s="292">
        <v>3</v>
      </c>
    </row>
    <row r="56" spans="1:80">
      <c r="A56" s="293">
        <v>19</v>
      </c>
      <c r="B56" s="294" t="s">
        <v>429</v>
      </c>
      <c r="C56" s="295" t="s">
        <v>430</v>
      </c>
      <c r="D56" s="296" t="s">
        <v>127</v>
      </c>
      <c r="E56" s="297">
        <v>192.5</v>
      </c>
      <c r="F56" s="297">
        <v>0</v>
      </c>
      <c r="G56" s="298">
        <f>E56*F56</f>
        <v>0</v>
      </c>
      <c r="H56" s="299">
        <v>0</v>
      </c>
      <c r="I56" s="300">
        <f>E56*H56</f>
        <v>0</v>
      </c>
      <c r="J56" s="299">
        <v>0</v>
      </c>
      <c r="K56" s="300">
        <f>E56*J56</f>
        <v>0</v>
      </c>
      <c r="O56" s="292">
        <v>2</v>
      </c>
      <c r="AA56" s="261">
        <v>1</v>
      </c>
      <c r="AB56" s="261">
        <v>1</v>
      </c>
      <c r="AC56" s="261">
        <v>1</v>
      </c>
      <c r="AZ56" s="261">
        <v>1</v>
      </c>
      <c r="BA56" s="261">
        <f>IF(AZ56=1,G56,0)</f>
        <v>0</v>
      </c>
      <c r="BB56" s="261">
        <f>IF(AZ56=2,G56,0)</f>
        <v>0</v>
      </c>
      <c r="BC56" s="261">
        <f>IF(AZ56=3,G56,0)</f>
        <v>0</v>
      </c>
      <c r="BD56" s="261">
        <f>IF(AZ56=4,G56,0)</f>
        <v>0</v>
      </c>
      <c r="BE56" s="261">
        <f>IF(AZ56=5,G56,0)</f>
        <v>0</v>
      </c>
      <c r="CA56" s="292">
        <v>1</v>
      </c>
      <c r="CB56" s="292">
        <v>1</v>
      </c>
    </row>
    <row r="57" spans="1:80">
      <c r="A57" s="301"/>
      <c r="B57" s="302"/>
      <c r="C57" s="303" t="s">
        <v>207</v>
      </c>
      <c r="D57" s="304"/>
      <c r="E57" s="304"/>
      <c r="F57" s="304"/>
      <c r="G57" s="305"/>
      <c r="I57" s="306"/>
      <c r="K57" s="306"/>
      <c r="L57" s="307" t="s">
        <v>207</v>
      </c>
      <c r="O57" s="292">
        <v>3</v>
      </c>
    </row>
    <row r="58" spans="1:80">
      <c r="A58" s="316"/>
      <c r="B58" s="317" t="s">
        <v>98</v>
      </c>
      <c r="C58" s="318" t="s">
        <v>419</v>
      </c>
      <c r="D58" s="319"/>
      <c r="E58" s="320"/>
      <c r="F58" s="321"/>
      <c r="G58" s="322">
        <f>SUM(G46:G57)</f>
        <v>0</v>
      </c>
      <c r="H58" s="323"/>
      <c r="I58" s="324">
        <f>SUM(I46:I57)</f>
        <v>0.35612500000000002</v>
      </c>
      <c r="J58" s="323"/>
      <c r="K58" s="324">
        <f>SUM(K46:K57)</f>
        <v>0</v>
      </c>
      <c r="O58" s="292">
        <v>4</v>
      </c>
      <c r="BA58" s="325">
        <f>SUM(BA46:BA57)</f>
        <v>0</v>
      </c>
      <c r="BB58" s="325">
        <f>SUM(BB46:BB57)</f>
        <v>0</v>
      </c>
      <c r="BC58" s="325">
        <f>SUM(BC46:BC57)</f>
        <v>0</v>
      </c>
      <c r="BD58" s="325">
        <f>SUM(BD46:BD57)</f>
        <v>0</v>
      </c>
      <c r="BE58" s="325">
        <f>SUM(BE46:BE57)</f>
        <v>0</v>
      </c>
    </row>
    <row r="59" spans="1:80">
      <c r="A59" s="282" t="s">
        <v>97</v>
      </c>
      <c r="B59" s="283" t="s">
        <v>431</v>
      </c>
      <c r="C59" s="284" t="s">
        <v>432</v>
      </c>
      <c r="D59" s="285"/>
      <c r="E59" s="286"/>
      <c r="F59" s="286"/>
      <c r="G59" s="287"/>
      <c r="H59" s="288"/>
      <c r="I59" s="289"/>
      <c r="J59" s="290"/>
      <c r="K59" s="291"/>
      <c r="O59" s="292">
        <v>1</v>
      </c>
    </row>
    <row r="60" spans="1:80">
      <c r="A60" s="293">
        <v>20</v>
      </c>
      <c r="B60" s="294" t="s">
        <v>434</v>
      </c>
      <c r="C60" s="295" t="s">
        <v>435</v>
      </c>
      <c r="D60" s="296" t="s">
        <v>121</v>
      </c>
      <c r="E60" s="297">
        <v>3</v>
      </c>
      <c r="F60" s="297">
        <v>0</v>
      </c>
      <c r="G60" s="298">
        <f>E60*F60</f>
        <v>0</v>
      </c>
      <c r="H60" s="299">
        <v>0</v>
      </c>
      <c r="I60" s="300">
        <f>E60*H60</f>
        <v>0</v>
      </c>
      <c r="J60" s="299">
        <v>0</v>
      </c>
      <c r="K60" s="300">
        <f>E60*J60</f>
        <v>0</v>
      </c>
      <c r="O60" s="292">
        <v>2</v>
      </c>
      <c r="AA60" s="261">
        <v>1</v>
      </c>
      <c r="AB60" s="261">
        <v>1</v>
      </c>
      <c r="AC60" s="261">
        <v>1</v>
      </c>
      <c r="AZ60" s="261">
        <v>1</v>
      </c>
      <c r="BA60" s="261">
        <f>IF(AZ60=1,G60,0)</f>
        <v>0</v>
      </c>
      <c r="BB60" s="261">
        <f>IF(AZ60=2,G60,0)</f>
        <v>0</v>
      </c>
      <c r="BC60" s="261">
        <f>IF(AZ60=3,G60,0)</f>
        <v>0</v>
      </c>
      <c r="BD60" s="261">
        <f>IF(AZ60=4,G60,0)</f>
        <v>0</v>
      </c>
      <c r="BE60" s="261">
        <f>IF(AZ60=5,G60,0)</f>
        <v>0</v>
      </c>
      <c r="CA60" s="292">
        <v>1</v>
      </c>
      <c r="CB60" s="292">
        <v>1</v>
      </c>
    </row>
    <row r="61" spans="1:80">
      <c r="A61" s="301"/>
      <c r="B61" s="302"/>
      <c r="C61" s="303" t="s">
        <v>207</v>
      </c>
      <c r="D61" s="304"/>
      <c r="E61" s="304"/>
      <c r="F61" s="304"/>
      <c r="G61" s="305"/>
      <c r="I61" s="306"/>
      <c r="K61" s="306"/>
      <c r="L61" s="307" t="s">
        <v>207</v>
      </c>
      <c r="O61" s="292">
        <v>3</v>
      </c>
    </row>
    <row r="62" spans="1:80">
      <c r="A62" s="293">
        <v>21</v>
      </c>
      <c r="B62" s="294" t="s">
        <v>436</v>
      </c>
      <c r="C62" s="295" t="s">
        <v>437</v>
      </c>
      <c r="D62" s="296" t="s">
        <v>121</v>
      </c>
      <c r="E62" s="297">
        <v>5</v>
      </c>
      <c r="F62" s="297">
        <v>0</v>
      </c>
      <c r="G62" s="298">
        <f>E62*F62</f>
        <v>0</v>
      </c>
      <c r="H62" s="299">
        <v>0</v>
      </c>
      <c r="I62" s="300">
        <f>E62*H62</f>
        <v>0</v>
      </c>
      <c r="J62" s="299">
        <v>0</v>
      </c>
      <c r="K62" s="300">
        <f>E62*J62</f>
        <v>0</v>
      </c>
      <c r="O62" s="292">
        <v>2</v>
      </c>
      <c r="AA62" s="261">
        <v>1</v>
      </c>
      <c r="AB62" s="261">
        <v>1</v>
      </c>
      <c r="AC62" s="261">
        <v>1</v>
      </c>
      <c r="AZ62" s="261">
        <v>1</v>
      </c>
      <c r="BA62" s="261">
        <f>IF(AZ62=1,G62,0)</f>
        <v>0</v>
      </c>
      <c r="BB62" s="261">
        <f>IF(AZ62=2,G62,0)</f>
        <v>0</v>
      </c>
      <c r="BC62" s="261">
        <f>IF(AZ62=3,G62,0)</f>
        <v>0</v>
      </c>
      <c r="BD62" s="261">
        <f>IF(AZ62=4,G62,0)</f>
        <v>0</v>
      </c>
      <c r="BE62" s="261">
        <f>IF(AZ62=5,G62,0)</f>
        <v>0</v>
      </c>
      <c r="CA62" s="292">
        <v>1</v>
      </c>
      <c r="CB62" s="292">
        <v>1</v>
      </c>
    </row>
    <row r="63" spans="1:80">
      <c r="A63" s="301"/>
      <c r="B63" s="302"/>
      <c r="C63" s="303" t="s">
        <v>207</v>
      </c>
      <c r="D63" s="304"/>
      <c r="E63" s="304"/>
      <c r="F63" s="304"/>
      <c r="G63" s="305"/>
      <c r="I63" s="306"/>
      <c r="K63" s="306"/>
      <c r="L63" s="307" t="s">
        <v>207</v>
      </c>
      <c r="O63" s="292">
        <v>3</v>
      </c>
    </row>
    <row r="64" spans="1:80">
      <c r="A64" s="293">
        <v>22</v>
      </c>
      <c r="B64" s="294" t="s">
        <v>438</v>
      </c>
      <c r="C64" s="295" t="s">
        <v>439</v>
      </c>
      <c r="D64" s="296" t="s">
        <v>228</v>
      </c>
      <c r="E64" s="297">
        <v>776.7</v>
      </c>
      <c r="F64" s="297">
        <v>0</v>
      </c>
      <c r="G64" s="298">
        <f>E64*F64</f>
        <v>0</v>
      </c>
      <c r="H64" s="299">
        <v>0</v>
      </c>
      <c r="I64" s="300">
        <f>E64*H64</f>
        <v>0</v>
      </c>
      <c r="J64" s="299">
        <v>0</v>
      </c>
      <c r="K64" s="300">
        <f>E64*J64</f>
        <v>0</v>
      </c>
      <c r="O64" s="292">
        <v>2</v>
      </c>
      <c r="AA64" s="261">
        <v>1</v>
      </c>
      <c r="AB64" s="261">
        <v>1</v>
      </c>
      <c r="AC64" s="261">
        <v>1</v>
      </c>
      <c r="AZ64" s="261">
        <v>1</v>
      </c>
      <c r="BA64" s="261">
        <f>IF(AZ64=1,G64,0)</f>
        <v>0</v>
      </c>
      <c r="BB64" s="261">
        <f>IF(AZ64=2,G64,0)</f>
        <v>0</v>
      </c>
      <c r="BC64" s="261">
        <f>IF(AZ64=3,G64,0)</f>
        <v>0</v>
      </c>
      <c r="BD64" s="261">
        <f>IF(AZ64=4,G64,0)</f>
        <v>0</v>
      </c>
      <c r="BE64" s="261">
        <f>IF(AZ64=5,G64,0)</f>
        <v>0</v>
      </c>
      <c r="CA64" s="292">
        <v>1</v>
      </c>
      <c r="CB64" s="292">
        <v>1</v>
      </c>
    </row>
    <row r="65" spans="1:80">
      <c r="A65" s="301"/>
      <c r="B65" s="302"/>
      <c r="C65" s="303" t="s">
        <v>207</v>
      </c>
      <c r="D65" s="304"/>
      <c r="E65" s="304"/>
      <c r="F65" s="304"/>
      <c r="G65" s="305"/>
      <c r="I65" s="306"/>
      <c r="K65" s="306"/>
      <c r="L65" s="307" t="s">
        <v>207</v>
      </c>
      <c r="O65" s="292">
        <v>3</v>
      </c>
    </row>
    <row r="66" spans="1:80">
      <c r="A66" s="301"/>
      <c r="B66" s="308"/>
      <c r="C66" s="309" t="s">
        <v>440</v>
      </c>
      <c r="D66" s="310"/>
      <c r="E66" s="311">
        <v>388.35</v>
      </c>
      <c r="F66" s="312"/>
      <c r="G66" s="313"/>
      <c r="H66" s="314"/>
      <c r="I66" s="306"/>
      <c r="J66" s="315"/>
      <c r="K66" s="306"/>
      <c r="M66" s="307" t="s">
        <v>440</v>
      </c>
      <c r="O66" s="292"/>
    </row>
    <row r="67" spans="1:80">
      <c r="A67" s="301"/>
      <c r="B67" s="308"/>
      <c r="C67" s="309" t="s">
        <v>441</v>
      </c>
      <c r="D67" s="310"/>
      <c r="E67" s="311">
        <v>388.35</v>
      </c>
      <c r="F67" s="312"/>
      <c r="G67" s="313"/>
      <c r="H67" s="314"/>
      <c r="I67" s="306"/>
      <c r="J67" s="315"/>
      <c r="K67" s="306"/>
      <c r="M67" s="307" t="s">
        <v>441</v>
      </c>
      <c r="O67" s="292"/>
    </row>
    <row r="68" spans="1:80">
      <c r="A68" s="293">
        <v>23</v>
      </c>
      <c r="B68" s="294" t="s">
        <v>442</v>
      </c>
      <c r="C68" s="295" t="s">
        <v>443</v>
      </c>
      <c r="D68" s="296" t="s">
        <v>228</v>
      </c>
      <c r="E68" s="297">
        <v>86.3</v>
      </c>
      <c r="F68" s="297">
        <v>0</v>
      </c>
      <c r="G68" s="298">
        <f>E68*F68</f>
        <v>0</v>
      </c>
      <c r="H68" s="299">
        <v>0</v>
      </c>
      <c r="I68" s="300">
        <f>E68*H68</f>
        <v>0</v>
      </c>
      <c r="J68" s="299">
        <v>0</v>
      </c>
      <c r="K68" s="300">
        <f>E68*J68</f>
        <v>0</v>
      </c>
      <c r="O68" s="292">
        <v>2</v>
      </c>
      <c r="AA68" s="261">
        <v>1</v>
      </c>
      <c r="AB68" s="261">
        <v>1</v>
      </c>
      <c r="AC68" s="261">
        <v>1</v>
      </c>
      <c r="AZ68" s="261">
        <v>1</v>
      </c>
      <c r="BA68" s="261">
        <f>IF(AZ68=1,G68,0)</f>
        <v>0</v>
      </c>
      <c r="BB68" s="261">
        <f>IF(AZ68=2,G68,0)</f>
        <v>0</v>
      </c>
      <c r="BC68" s="261">
        <f>IF(AZ68=3,G68,0)</f>
        <v>0</v>
      </c>
      <c r="BD68" s="261">
        <f>IF(AZ68=4,G68,0)</f>
        <v>0</v>
      </c>
      <c r="BE68" s="261">
        <f>IF(AZ68=5,G68,0)</f>
        <v>0</v>
      </c>
      <c r="CA68" s="292">
        <v>1</v>
      </c>
      <c r="CB68" s="292">
        <v>1</v>
      </c>
    </row>
    <row r="69" spans="1:80">
      <c r="A69" s="301"/>
      <c r="B69" s="302"/>
      <c r="C69" s="303" t="s">
        <v>207</v>
      </c>
      <c r="D69" s="304"/>
      <c r="E69" s="304"/>
      <c r="F69" s="304"/>
      <c r="G69" s="305"/>
      <c r="I69" s="306"/>
      <c r="K69" s="306"/>
      <c r="L69" s="307" t="s">
        <v>207</v>
      </c>
      <c r="O69" s="292">
        <v>3</v>
      </c>
    </row>
    <row r="70" spans="1:80">
      <c r="A70" s="301"/>
      <c r="B70" s="308"/>
      <c r="C70" s="309" t="s">
        <v>444</v>
      </c>
      <c r="D70" s="310"/>
      <c r="E70" s="311">
        <v>43.15</v>
      </c>
      <c r="F70" s="312"/>
      <c r="G70" s="313"/>
      <c r="H70" s="314"/>
      <c r="I70" s="306"/>
      <c r="J70" s="315"/>
      <c r="K70" s="306"/>
      <c r="M70" s="307" t="s">
        <v>444</v>
      </c>
      <c r="O70" s="292"/>
    </row>
    <row r="71" spans="1:80">
      <c r="A71" s="301"/>
      <c r="B71" s="308"/>
      <c r="C71" s="309" t="s">
        <v>445</v>
      </c>
      <c r="D71" s="310"/>
      <c r="E71" s="311">
        <v>43.15</v>
      </c>
      <c r="F71" s="312"/>
      <c r="G71" s="313"/>
      <c r="H71" s="314"/>
      <c r="I71" s="306"/>
      <c r="J71" s="315"/>
      <c r="K71" s="306"/>
      <c r="M71" s="307" t="s">
        <v>445</v>
      </c>
      <c r="O71" s="292"/>
    </row>
    <row r="72" spans="1:80">
      <c r="A72" s="293">
        <v>24</v>
      </c>
      <c r="B72" s="294" t="s">
        <v>446</v>
      </c>
      <c r="C72" s="295" t="s">
        <v>447</v>
      </c>
      <c r="D72" s="296" t="s">
        <v>228</v>
      </c>
      <c r="E72" s="297">
        <v>388.35</v>
      </c>
      <c r="F72" s="297">
        <v>0</v>
      </c>
      <c r="G72" s="298">
        <f>E72*F72</f>
        <v>0</v>
      </c>
      <c r="H72" s="299">
        <v>0</v>
      </c>
      <c r="I72" s="300">
        <f>E72*H72</f>
        <v>0</v>
      </c>
      <c r="J72" s="299">
        <v>0</v>
      </c>
      <c r="K72" s="300">
        <f>E72*J72</f>
        <v>0</v>
      </c>
      <c r="O72" s="292">
        <v>2</v>
      </c>
      <c r="AA72" s="261">
        <v>1</v>
      </c>
      <c r="AB72" s="261">
        <v>1</v>
      </c>
      <c r="AC72" s="261">
        <v>1</v>
      </c>
      <c r="AZ72" s="261">
        <v>1</v>
      </c>
      <c r="BA72" s="261">
        <f>IF(AZ72=1,G72,0)</f>
        <v>0</v>
      </c>
      <c r="BB72" s="261">
        <f>IF(AZ72=2,G72,0)</f>
        <v>0</v>
      </c>
      <c r="BC72" s="261">
        <f>IF(AZ72=3,G72,0)</f>
        <v>0</v>
      </c>
      <c r="BD72" s="261">
        <f>IF(AZ72=4,G72,0)</f>
        <v>0</v>
      </c>
      <c r="BE72" s="261">
        <f>IF(AZ72=5,G72,0)</f>
        <v>0</v>
      </c>
      <c r="CA72" s="292">
        <v>1</v>
      </c>
      <c r="CB72" s="292">
        <v>1</v>
      </c>
    </row>
    <row r="73" spans="1:80">
      <c r="A73" s="301"/>
      <c r="B73" s="302"/>
      <c r="C73" s="303" t="s">
        <v>207</v>
      </c>
      <c r="D73" s="304"/>
      <c r="E73" s="304"/>
      <c r="F73" s="304"/>
      <c r="G73" s="305"/>
      <c r="I73" s="306"/>
      <c r="K73" s="306"/>
      <c r="L73" s="307" t="s">
        <v>207</v>
      </c>
      <c r="O73" s="292">
        <v>3</v>
      </c>
    </row>
    <row r="74" spans="1:80">
      <c r="A74" s="301"/>
      <c r="B74" s="308"/>
      <c r="C74" s="309" t="s">
        <v>448</v>
      </c>
      <c r="D74" s="310"/>
      <c r="E74" s="311">
        <v>388.35</v>
      </c>
      <c r="F74" s="312"/>
      <c r="G74" s="313"/>
      <c r="H74" s="314"/>
      <c r="I74" s="306"/>
      <c r="J74" s="315"/>
      <c r="K74" s="306"/>
      <c r="M74" s="307" t="s">
        <v>448</v>
      </c>
      <c r="O74" s="292"/>
    </row>
    <row r="75" spans="1:80">
      <c r="A75" s="293">
        <v>25</v>
      </c>
      <c r="B75" s="294" t="s">
        <v>449</v>
      </c>
      <c r="C75" s="295" t="s">
        <v>450</v>
      </c>
      <c r="D75" s="296" t="s">
        <v>228</v>
      </c>
      <c r="E75" s="297">
        <v>43.15</v>
      </c>
      <c r="F75" s="297">
        <v>0</v>
      </c>
      <c r="G75" s="298">
        <f>E75*F75</f>
        <v>0</v>
      </c>
      <c r="H75" s="299">
        <v>0</v>
      </c>
      <c r="I75" s="300">
        <f>E75*H75</f>
        <v>0</v>
      </c>
      <c r="J75" s="299">
        <v>0</v>
      </c>
      <c r="K75" s="300">
        <f>E75*J75</f>
        <v>0</v>
      </c>
      <c r="O75" s="292">
        <v>2</v>
      </c>
      <c r="AA75" s="261">
        <v>1</v>
      </c>
      <c r="AB75" s="261">
        <v>1</v>
      </c>
      <c r="AC75" s="261">
        <v>1</v>
      </c>
      <c r="AZ75" s="261">
        <v>1</v>
      </c>
      <c r="BA75" s="261">
        <f>IF(AZ75=1,G75,0)</f>
        <v>0</v>
      </c>
      <c r="BB75" s="261">
        <f>IF(AZ75=2,G75,0)</f>
        <v>0</v>
      </c>
      <c r="BC75" s="261">
        <f>IF(AZ75=3,G75,0)</f>
        <v>0</v>
      </c>
      <c r="BD75" s="261">
        <f>IF(AZ75=4,G75,0)</f>
        <v>0</v>
      </c>
      <c r="BE75" s="261">
        <f>IF(AZ75=5,G75,0)</f>
        <v>0</v>
      </c>
      <c r="CA75" s="292">
        <v>1</v>
      </c>
      <c r="CB75" s="292">
        <v>1</v>
      </c>
    </row>
    <row r="76" spans="1:80">
      <c r="A76" s="301"/>
      <c r="B76" s="302"/>
      <c r="C76" s="303" t="s">
        <v>207</v>
      </c>
      <c r="D76" s="304"/>
      <c r="E76" s="304"/>
      <c r="F76" s="304"/>
      <c r="G76" s="305"/>
      <c r="I76" s="306"/>
      <c r="K76" s="306"/>
      <c r="L76" s="307" t="s">
        <v>207</v>
      </c>
      <c r="O76" s="292">
        <v>3</v>
      </c>
    </row>
    <row r="77" spans="1:80">
      <c r="A77" s="301"/>
      <c r="B77" s="308"/>
      <c r="C77" s="309" t="s">
        <v>451</v>
      </c>
      <c r="D77" s="310"/>
      <c r="E77" s="311">
        <v>43.15</v>
      </c>
      <c r="F77" s="312"/>
      <c r="G77" s="313"/>
      <c r="H77" s="314"/>
      <c r="I77" s="306"/>
      <c r="J77" s="315"/>
      <c r="K77" s="306"/>
      <c r="M77" s="307" t="s">
        <v>451</v>
      </c>
      <c r="O77" s="292"/>
    </row>
    <row r="78" spans="1:80">
      <c r="A78" s="316"/>
      <c r="B78" s="317" t="s">
        <v>98</v>
      </c>
      <c r="C78" s="318" t="s">
        <v>433</v>
      </c>
      <c r="D78" s="319"/>
      <c r="E78" s="320"/>
      <c r="F78" s="321"/>
      <c r="G78" s="322">
        <f>SUM(G59:G77)</f>
        <v>0</v>
      </c>
      <c r="H78" s="323"/>
      <c r="I78" s="324">
        <f>SUM(I59:I77)</f>
        <v>0</v>
      </c>
      <c r="J78" s="323"/>
      <c r="K78" s="324">
        <f>SUM(K59:K77)</f>
        <v>0</v>
      </c>
      <c r="O78" s="292">
        <v>4</v>
      </c>
      <c r="BA78" s="325">
        <f>SUM(BA59:BA77)</f>
        <v>0</v>
      </c>
      <c r="BB78" s="325">
        <f>SUM(BB59:BB77)</f>
        <v>0</v>
      </c>
      <c r="BC78" s="325">
        <f>SUM(BC59:BC77)</f>
        <v>0</v>
      </c>
      <c r="BD78" s="325">
        <f>SUM(BD59:BD77)</f>
        <v>0</v>
      </c>
      <c r="BE78" s="325">
        <f>SUM(BE59:BE77)</f>
        <v>0</v>
      </c>
    </row>
    <row r="79" spans="1:80">
      <c r="A79" s="282" t="s">
        <v>97</v>
      </c>
      <c r="B79" s="283" t="s">
        <v>452</v>
      </c>
      <c r="C79" s="284" t="s">
        <v>453</v>
      </c>
      <c r="D79" s="285"/>
      <c r="E79" s="286"/>
      <c r="F79" s="286"/>
      <c r="G79" s="287"/>
      <c r="H79" s="288"/>
      <c r="I79" s="289"/>
      <c r="J79" s="290"/>
      <c r="K79" s="291"/>
      <c r="O79" s="292">
        <v>1</v>
      </c>
    </row>
    <row r="80" spans="1:80">
      <c r="A80" s="293">
        <v>26</v>
      </c>
      <c r="B80" s="294" t="s">
        <v>455</v>
      </c>
      <c r="C80" s="295" t="s">
        <v>456</v>
      </c>
      <c r="D80" s="296" t="s">
        <v>228</v>
      </c>
      <c r="E80" s="297">
        <v>431.5</v>
      </c>
      <c r="F80" s="297">
        <v>0</v>
      </c>
      <c r="G80" s="298">
        <f>E80*F80</f>
        <v>0</v>
      </c>
      <c r="H80" s="299">
        <v>0</v>
      </c>
      <c r="I80" s="300">
        <f>E80*H80</f>
        <v>0</v>
      </c>
      <c r="J80" s="299">
        <v>0</v>
      </c>
      <c r="K80" s="300">
        <f>E80*J80</f>
        <v>0</v>
      </c>
      <c r="O80" s="292">
        <v>2</v>
      </c>
      <c r="AA80" s="261">
        <v>1</v>
      </c>
      <c r="AB80" s="261">
        <v>1</v>
      </c>
      <c r="AC80" s="261">
        <v>1</v>
      </c>
      <c r="AZ80" s="261">
        <v>1</v>
      </c>
      <c r="BA80" s="261">
        <f>IF(AZ80=1,G80,0)</f>
        <v>0</v>
      </c>
      <c r="BB80" s="261">
        <f>IF(AZ80=2,G80,0)</f>
        <v>0</v>
      </c>
      <c r="BC80" s="261">
        <f>IF(AZ80=3,G80,0)</f>
        <v>0</v>
      </c>
      <c r="BD80" s="261">
        <f>IF(AZ80=4,G80,0)</f>
        <v>0</v>
      </c>
      <c r="BE80" s="261">
        <f>IF(AZ80=5,G80,0)</f>
        <v>0</v>
      </c>
      <c r="CA80" s="292">
        <v>1</v>
      </c>
      <c r="CB80" s="292">
        <v>1</v>
      </c>
    </row>
    <row r="81" spans="1:80">
      <c r="A81" s="301"/>
      <c r="B81" s="302"/>
      <c r="C81" s="303" t="s">
        <v>207</v>
      </c>
      <c r="D81" s="304"/>
      <c r="E81" s="304"/>
      <c r="F81" s="304"/>
      <c r="G81" s="305"/>
      <c r="I81" s="306"/>
      <c r="K81" s="306"/>
      <c r="L81" s="307" t="s">
        <v>207</v>
      </c>
      <c r="O81" s="292">
        <v>3</v>
      </c>
    </row>
    <row r="82" spans="1:80">
      <c r="A82" s="301"/>
      <c r="B82" s="308"/>
      <c r="C82" s="309" t="s">
        <v>457</v>
      </c>
      <c r="D82" s="310"/>
      <c r="E82" s="311">
        <v>431.5</v>
      </c>
      <c r="F82" s="312"/>
      <c r="G82" s="313"/>
      <c r="H82" s="314"/>
      <c r="I82" s="306"/>
      <c r="J82" s="315"/>
      <c r="K82" s="306"/>
      <c r="M82" s="307" t="s">
        <v>457</v>
      </c>
      <c r="O82" s="292"/>
    </row>
    <row r="83" spans="1:80">
      <c r="A83" s="293">
        <v>27</v>
      </c>
      <c r="B83" s="294" t="s">
        <v>458</v>
      </c>
      <c r="C83" s="295" t="s">
        <v>459</v>
      </c>
      <c r="D83" s="296" t="s">
        <v>228</v>
      </c>
      <c r="E83" s="297">
        <v>431.5</v>
      </c>
      <c r="F83" s="297">
        <v>0</v>
      </c>
      <c r="G83" s="298">
        <f>E83*F83</f>
        <v>0</v>
      </c>
      <c r="H83" s="299">
        <v>0</v>
      </c>
      <c r="I83" s="300">
        <f>E83*H83</f>
        <v>0</v>
      </c>
      <c r="J83" s="299">
        <v>0</v>
      </c>
      <c r="K83" s="300">
        <f>E83*J83</f>
        <v>0</v>
      </c>
      <c r="O83" s="292">
        <v>2</v>
      </c>
      <c r="AA83" s="261">
        <v>1</v>
      </c>
      <c r="AB83" s="261">
        <v>1</v>
      </c>
      <c r="AC83" s="261">
        <v>1</v>
      </c>
      <c r="AZ83" s="261">
        <v>1</v>
      </c>
      <c r="BA83" s="261">
        <f>IF(AZ83=1,G83,0)</f>
        <v>0</v>
      </c>
      <c r="BB83" s="261">
        <f>IF(AZ83=2,G83,0)</f>
        <v>0</v>
      </c>
      <c r="BC83" s="261">
        <f>IF(AZ83=3,G83,0)</f>
        <v>0</v>
      </c>
      <c r="BD83" s="261">
        <f>IF(AZ83=4,G83,0)</f>
        <v>0</v>
      </c>
      <c r="BE83" s="261">
        <f>IF(AZ83=5,G83,0)</f>
        <v>0</v>
      </c>
      <c r="CA83" s="292">
        <v>1</v>
      </c>
      <c r="CB83" s="292">
        <v>1</v>
      </c>
    </row>
    <row r="84" spans="1:80">
      <c r="A84" s="301"/>
      <c r="B84" s="302"/>
      <c r="C84" s="303" t="s">
        <v>207</v>
      </c>
      <c r="D84" s="304"/>
      <c r="E84" s="304"/>
      <c r="F84" s="304"/>
      <c r="G84" s="305"/>
      <c r="I84" s="306"/>
      <c r="K84" s="306"/>
      <c r="L84" s="307" t="s">
        <v>207</v>
      </c>
      <c r="O84" s="292">
        <v>3</v>
      </c>
    </row>
    <row r="85" spans="1:80">
      <c r="A85" s="301"/>
      <c r="B85" s="308"/>
      <c r="C85" s="309" t="s">
        <v>460</v>
      </c>
      <c r="D85" s="310"/>
      <c r="E85" s="311">
        <v>431.5</v>
      </c>
      <c r="F85" s="312"/>
      <c r="G85" s="313"/>
      <c r="H85" s="314"/>
      <c r="I85" s="306"/>
      <c r="J85" s="315"/>
      <c r="K85" s="306"/>
      <c r="M85" s="307" t="s">
        <v>460</v>
      </c>
      <c r="O85" s="292"/>
    </row>
    <row r="86" spans="1:80">
      <c r="A86" s="316"/>
      <c r="B86" s="317" t="s">
        <v>98</v>
      </c>
      <c r="C86" s="318" t="s">
        <v>454</v>
      </c>
      <c r="D86" s="319"/>
      <c r="E86" s="320"/>
      <c r="F86" s="321"/>
      <c r="G86" s="322">
        <f>SUM(G79:G85)</f>
        <v>0</v>
      </c>
      <c r="H86" s="323"/>
      <c r="I86" s="324">
        <f>SUM(I79:I85)</f>
        <v>0</v>
      </c>
      <c r="J86" s="323"/>
      <c r="K86" s="324">
        <f>SUM(K79:K85)</f>
        <v>0</v>
      </c>
      <c r="O86" s="292">
        <v>4</v>
      </c>
      <c r="BA86" s="325">
        <f>SUM(BA79:BA85)</f>
        <v>0</v>
      </c>
      <c r="BB86" s="325">
        <f>SUM(BB79:BB85)</f>
        <v>0</v>
      </c>
      <c r="BC86" s="325">
        <f>SUM(BC79:BC85)</f>
        <v>0</v>
      </c>
      <c r="BD86" s="325">
        <f>SUM(BD79:BD85)</f>
        <v>0</v>
      </c>
      <c r="BE86" s="325">
        <f>SUM(BE79:BE85)</f>
        <v>0</v>
      </c>
    </row>
    <row r="87" spans="1:80">
      <c r="A87" s="282" t="s">
        <v>97</v>
      </c>
      <c r="B87" s="283" t="s">
        <v>461</v>
      </c>
      <c r="C87" s="284" t="s">
        <v>462</v>
      </c>
      <c r="D87" s="285"/>
      <c r="E87" s="286"/>
      <c r="F87" s="286"/>
      <c r="G87" s="287"/>
      <c r="H87" s="288"/>
      <c r="I87" s="289"/>
      <c r="J87" s="290"/>
      <c r="K87" s="291"/>
      <c r="O87" s="292">
        <v>1</v>
      </c>
    </row>
    <row r="88" spans="1:80">
      <c r="A88" s="293">
        <v>28</v>
      </c>
      <c r="B88" s="294" t="s">
        <v>464</v>
      </c>
      <c r="C88" s="295" t="s">
        <v>465</v>
      </c>
      <c r="D88" s="296" t="s">
        <v>127</v>
      </c>
      <c r="E88" s="297">
        <v>600</v>
      </c>
      <c r="F88" s="297">
        <v>0</v>
      </c>
      <c r="G88" s="298">
        <f>E88*F88</f>
        <v>0</v>
      </c>
      <c r="H88" s="299">
        <v>0</v>
      </c>
      <c r="I88" s="300">
        <f>E88*H88</f>
        <v>0</v>
      </c>
      <c r="J88" s="299">
        <v>0</v>
      </c>
      <c r="K88" s="300">
        <f>E88*J88</f>
        <v>0</v>
      </c>
      <c r="O88" s="292">
        <v>2</v>
      </c>
      <c r="AA88" s="261">
        <v>1</v>
      </c>
      <c r="AB88" s="261">
        <v>1</v>
      </c>
      <c r="AC88" s="261">
        <v>1</v>
      </c>
      <c r="AZ88" s="261">
        <v>1</v>
      </c>
      <c r="BA88" s="261">
        <f>IF(AZ88=1,G88,0)</f>
        <v>0</v>
      </c>
      <c r="BB88" s="261">
        <f>IF(AZ88=2,G88,0)</f>
        <v>0</v>
      </c>
      <c r="BC88" s="261">
        <f>IF(AZ88=3,G88,0)</f>
        <v>0</v>
      </c>
      <c r="BD88" s="261">
        <f>IF(AZ88=4,G88,0)</f>
        <v>0</v>
      </c>
      <c r="BE88" s="261">
        <f>IF(AZ88=5,G88,0)</f>
        <v>0</v>
      </c>
      <c r="CA88" s="292">
        <v>1</v>
      </c>
      <c r="CB88" s="292">
        <v>1</v>
      </c>
    </row>
    <row r="89" spans="1:80">
      <c r="A89" s="301"/>
      <c r="B89" s="302"/>
      <c r="C89" s="303" t="s">
        <v>207</v>
      </c>
      <c r="D89" s="304"/>
      <c r="E89" s="304"/>
      <c r="F89" s="304"/>
      <c r="G89" s="305"/>
      <c r="I89" s="306"/>
      <c r="K89" s="306"/>
      <c r="L89" s="307" t="s">
        <v>207</v>
      </c>
      <c r="O89" s="292">
        <v>3</v>
      </c>
    </row>
    <row r="90" spans="1:80">
      <c r="A90" s="301"/>
      <c r="B90" s="308"/>
      <c r="C90" s="309" t="s">
        <v>466</v>
      </c>
      <c r="D90" s="310"/>
      <c r="E90" s="311">
        <v>600</v>
      </c>
      <c r="F90" s="312"/>
      <c r="G90" s="313"/>
      <c r="H90" s="314"/>
      <c r="I90" s="306"/>
      <c r="J90" s="315"/>
      <c r="K90" s="306"/>
      <c r="M90" s="307">
        <v>600</v>
      </c>
      <c r="O90" s="292"/>
    </row>
    <row r="91" spans="1:80">
      <c r="A91" s="293">
        <v>29</v>
      </c>
      <c r="B91" s="294" t="s">
        <v>467</v>
      </c>
      <c r="C91" s="295" t="s">
        <v>468</v>
      </c>
      <c r="D91" s="296" t="s">
        <v>127</v>
      </c>
      <c r="E91" s="297">
        <v>300</v>
      </c>
      <c r="F91" s="297">
        <v>0</v>
      </c>
      <c r="G91" s="298">
        <f>E91*F91</f>
        <v>0</v>
      </c>
      <c r="H91" s="299">
        <v>0</v>
      </c>
      <c r="I91" s="300">
        <f>E91*H91</f>
        <v>0</v>
      </c>
      <c r="J91" s="299">
        <v>0</v>
      </c>
      <c r="K91" s="300">
        <f>E91*J91</f>
        <v>0</v>
      </c>
      <c r="O91" s="292">
        <v>2</v>
      </c>
      <c r="AA91" s="261">
        <v>1</v>
      </c>
      <c r="AB91" s="261">
        <v>1</v>
      </c>
      <c r="AC91" s="261">
        <v>1</v>
      </c>
      <c r="AZ91" s="261">
        <v>1</v>
      </c>
      <c r="BA91" s="261">
        <f>IF(AZ91=1,G91,0)</f>
        <v>0</v>
      </c>
      <c r="BB91" s="261">
        <f>IF(AZ91=2,G91,0)</f>
        <v>0</v>
      </c>
      <c r="BC91" s="261">
        <f>IF(AZ91=3,G91,0)</f>
        <v>0</v>
      </c>
      <c r="BD91" s="261">
        <f>IF(AZ91=4,G91,0)</f>
        <v>0</v>
      </c>
      <c r="BE91" s="261">
        <f>IF(AZ91=5,G91,0)</f>
        <v>0</v>
      </c>
      <c r="CA91" s="292">
        <v>1</v>
      </c>
      <c r="CB91" s="292">
        <v>1</v>
      </c>
    </row>
    <row r="92" spans="1:80">
      <c r="A92" s="301"/>
      <c r="B92" s="302"/>
      <c r="C92" s="303" t="s">
        <v>207</v>
      </c>
      <c r="D92" s="304"/>
      <c r="E92" s="304"/>
      <c r="F92" s="304"/>
      <c r="G92" s="305"/>
      <c r="I92" s="306"/>
      <c r="K92" s="306"/>
      <c r="L92" s="307" t="s">
        <v>207</v>
      </c>
      <c r="O92" s="292">
        <v>3</v>
      </c>
    </row>
    <row r="93" spans="1:80" ht="22.5">
      <c r="A93" s="301"/>
      <c r="B93" s="308"/>
      <c r="C93" s="309" t="s">
        <v>469</v>
      </c>
      <c r="D93" s="310"/>
      <c r="E93" s="311">
        <v>300</v>
      </c>
      <c r="F93" s="312"/>
      <c r="G93" s="313"/>
      <c r="H93" s="314"/>
      <c r="I93" s="306"/>
      <c r="J93" s="315"/>
      <c r="K93" s="306"/>
      <c r="M93" s="307" t="s">
        <v>469</v>
      </c>
      <c r="O93" s="292"/>
    </row>
    <row r="94" spans="1:80">
      <c r="A94" s="293">
        <v>30</v>
      </c>
      <c r="B94" s="294" t="s">
        <v>470</v>
      </c>
      <c r="C94" s="295" t="s">
        <v>471</v>
      </c>
      <c r="D94" s="296" t="s">
        <v>127</v>
      </c>
      <c r="E94" s="297">
        <v>150</v>
      </c>
      <c r="F94" s="297">
        <v>0</v>
      </c>
      <c r="G94" s="298">
        <f>E94*F94</f>
        <v>0</v>
      </c>
      <c r="H94" s="299">
        <v>0</v>
      </c>
      <c r="I94" s="300">
        <f>E94*H94</f>
        <v>0</v>
      </c>
      <c r="J94" s="299">
        <v>0</v>
      </c>
      <c r="K94" s="300">
        <f>E94*J94</f>
        <v>0</v>
      </c>
      <c r="O94" s="292">
        <v>2</v>
      </c>
      <c r="AA94" s="261">
        <v>1</v>
      </c>
      <c r="AB94" s="261">
        <v>1</v>
      </c>
      <c r="AC94" s="261">
        <v>1</v>
      </c>
      <c r="AZ94" s="261">
        <v>1</v>
      </c>
      <c r="BA94" s="261">
        <f>IF(AZ94=1,G94,0)</f>
        <v>0</v>
      </c>
      <c r="BB94" s="261">
        <f>IF(AZ94=2,G94,0)</f>
        <v>0</v>
      </c>
      <c r="BC94" s="261">
        <f>IF(AZ94=3,G94,0)</f>
        <v>0</v>
      </c>
      <c r="BD94" s="261">
        <f>IF(AZ94=4,G94,0)</f>
        <v>0</v>
      </c>
      <c r="BE94" s="261">
        <f>IF(AZ94=5,G94,0)</f>
        <v>0</v>
      </c>
      <c r="CA94" s="292">
        <v>1</v>
      </c>
      <c r="CB94" s="292">
        <v>1</v>
      </c>
    </row>
    <row r="95" spans="1:80">
      <c r="A95" s="301"/>
      <c r="B95" s="302"/>
      <c r="C95" s="303" t="s">
        <v>207</v>
      </c>
      <c r="D95" s="304"/>
      <c r="E95" s="304"/>
      <c r="F95" s="304"/>
      <c r="G95" s="305"/>
      <c r="I95" s="306"/>
      <c r="K95" s="306"/>
      <c r="L95" s="307" t="s">
        <v>207</v>
      </c>
      <c r="O95" s="292">
        <v>3</v>
      </c>
    </row>
    <row r="96" spans="1:80" ht="22.5">
      <c r="A96" s="301"/>
      <c r="B96" s="308"/>
      <c r="C96" s="309" t="s">
        <v>472</v>
      </c>
      <c r="D96" s="310"/>
      <c r="E96" s="311">
        <v>150</v>
      </c>
      <c r="F96" s="312"/>
      <c r="G96" s="313"/>
      <c r="H96" s="314"/>
      <c r="I96" s="306"/>
      <c r="J96" s="315"/>
      <c r="K96" s="306"/>
      <c r="M96" s="307" t="s">
        <v>472</v>
      </c>
      <c r="O96" s="292"/>
    </row>
    <row r="97" spans="1:80">
      <c r="A97" s="293">
        <v>31</v>
      </c>
      <c r="B97" s="294" t="s">
        <v>473</v>
      </c>
      <c r="C97" s="295" t="s">
        <v>474</v>
      </c>
      <c r="D97" s="296" t="s">
        <v>127</v>
      </c>
      <c r="E97" s="297">
        <v>180</v>
      </c>
      <c r="F97" s="297">
        <v>0</v>
      </c>
      <c r="G97" s="298">
        <f>E97*F97</f>
        <v>0</v>
      </c>
      <c r="H97" s="299">
        <v>0</v>
      </c>
      <c r="I97" s="300">
        <f>E97*H97</f>
        <v>0</v>
      </c>
      <c r="J97" s="299">
        <v>0</v>
      </c>
      <c r="K97" s="300">
        <f>E97*J97</f>
        <v>0</v>
      </c>
      <c r="O97" s="292">
        <v>2</v>
      </c>
      <c r="AA97" s="261">
        <v>1</v>
      </c>
      <c r="AB97" s="261">
        <v>1</v>
      </c>
      <c r="AC97" s="261">
        <v>1</v>
      </c>
      <c r="AZ97" s="261">
        <v>1</v>
      </c>
      <c r="BA97" s="261">
        <f>IF(AZ97=1,G97,0)</f>
        <v>0</v>
      </c>
      <c r="BB97" s="261">
        <f>IF(AZ97=2,G97,0)</f>
        <v>0</v>
      </c>
      <c r="BC97" s="261">
        <f>IF(AZ97=3,G97,0)</f>
        <v>0</v>
      </c>
      <c r="BD97" s="261">
        <f>IF(AZ97=4,G97,0)</f>
        <v>0</v>
      </c>
      <c r="BE97" s="261">
        <f>IF(AZ97=5,G97,0)</f>
        <v>0</v>
      </c>
      <c r="CA97" s="292">
        <v>1</v>
      </c>
      <c r="CB97" s="292">
        <v>1</v>
      </c>
    </row>
    <row r="98" spans="1:80">
      <c r="A98" s="301"/>
      <c r="B98" s="302"/>
      <c r="C98" s="303" t="s">
        <v>207</v>
      </c>
      <c r="D98" s="304"/>
      <c r="E98" s="304"/>
      <c r="F98" s="304"/>
      <c r="G98" s="305"/>
      <c r="I98" s="306"/>
      <c r="K98" s="306"/>
      <c r="L98" s="307" t="s">
        <v>207</v>
      </c>
      <c r="O98" s="292">
        <v>3</v>
      </c>
    </row>
    <row r="99" spans="1:80" ht="22.5">
      <c r="A99" s="301"/>
      <c r="B99" s="308"/>
      <c r="C99" s="309" t="s">
        <v>475</v>
      </c>
      <c r="D99" s="310"/>
      <c r="E99" s="311">
        <v>180</v>
      </c>
      <c r="F99" s="312"/>
      <c r="G99" s="313"/>
      <c r="H99" s="314"/>
      <c r="I99" s="306"/>
      <c r="J99" s="315"/>
      <c r="K99" s="306"/>
      <c r="M99" s="307" t="s">
        <v>475</v>
      </c>
      <c r="O99" s="292"/>
    </row>
    <row r="100" spans="1:80">
      <c r="A100" s="293">
        <v>32</v>
      </c>
      <c r="B100" s="294" t="s">
        <v>476</v>
      </c>
      <c r="C100" s="295" t="s">
        <v>477</v>
      </c>
      <c r="D100" s="296" t="s">
        <v>339</v>
      </c>
      <c r="E100" s="297">
        <v>15</v>
      </c>
      <c r="F100" s="297">
        <v>0</v>
      </c>
      <c r="G100" s="298">
        <f>E100*F100</f>
        <v>0</v>
      </c>
      <c r="H100" s="299">
        <v>1E-3</v>
      </c>
      <c r="I100" s="300">
        <f>E100*H100</f>
        <v>1.4999999999999999E-2</v>
      </c>
      <c r="J100" s="299"/>
      <c r="K100" s="300">
        <f>E100*J100</f>
        <v>0</v>
      </c>
      <c r="O100" s="292">
        <v>2</v>
      </c>
      <c r="AA100" s="261">
        <v>3</v>
      </c>
      <c r="AB100" s="261">
        <v>1</v>
      </c>
      <c r="AC100" s="261">
        <v>572465</v>
      </c>
      <c r="AZ100" s="261">
        <v>1</v>
      </c>
      <c r="BA100" s="261">
        <f>IF(AZ100=1,G100,0)</f>
        <v>0</v>
      </c>
      <c r="BB100" s="261">
        <f>IF(AZ100=2,G100,0)</f>
        <v>0</v>
      </c>
      <c r="BC100" s="261">
        <f>IF(AZ100=3,G100,0)</f>
        <v>0</v>
      </c>
      <c r="BD100" s="261">
        <f>IF(AZ100=4,G100,0)</f>
        <v>0</v>
      </c>
      <c r="BE100" s="261">
        <f>IF(AZ100=5,G100,0)</f>
        <v>0</v>
      </c>
      <c r="CA100" s="292">
        <v>3</v>
      </c>
      <c r="CB100" s="292">
        <v>1</v>
      </c>
    </row>
    <row r="101" spans="1:80">
      <c r="A101" s="301"/>
      <c r="B101" s="302"/>
      <c r="C101" s="303" t="s">
        <v>207</v>
      </c>
      <c r="D101" s="304"/>
      <c r="E101" s="304"/>
      <c r="F101" s="304"/>
      <c r="G101" s="305"/>
      <c r="I101" s="306"/>
      <c r="K101" s="306"/>
      <c r="L101" s="307" t="s">
        <v>207</v>
      </c>
      <c r="O101" s="292">
        <v>3</v>
      </c>
    </row>
    <row r="102" spans="1:80">
      <c r="A102" s="301"/>
      <c r="B102" s="308"/>
      <c r="C102" s="309" t="s">
        <v>478</v>
      </c>
      <c r="D102" s="310"/>
      <c r="E102" s="311">
        <v>15</v>
      </c>
      <c r="F102" s="312"/>
      <c r="G102" s="313"/>
      <c r="H102" s="314"/>
      <c r="I102" s="306"/>
      <c r="J102" s="315"/>
      <c r="K102" s="306"/>
      <c r="M102" s="307" t="s">
        <v>478</v>
      </c>
      <c r="O102" s="292"/>
    </row>
    <row r="103" spans="1:80">
      <c r="A103" s="316"/>
      <c r="B103" s="317" t="s">
        <v>98</v>
      </c>
      <c r="C103" s="318" t="s">
        <v>463</v>
      </c>
      <c r="D103" s="319"/>
      <c r="E103" s="320"/>
      <c r="F103" s="321"/>
      <c r="G103" s="322">
        <f>SUM(G87:G102)</f>
        <v>0</v>
      </c>
      <c r="H103" s="323"/>
      <c r="I103" s="324">
        <f>SUM(I87:I102)</f>
        <v>1.4999999999999999E-2</v>
      </c>
      <c r="J103" s="323"/>
      <c r="K103" s="324">
        <f>SUM(K87:K102)</f>
        <v>0</v>
      </c>
      <c r="O103" s="292">
        <v>4</v>
      </c>
      <c r="BA103" s="325">
        <f>SUM(BA87:BA102)</f>
        <v>0</v>
      </c>
      <c r="BB103" s="325">
        <f>SUM(BB87:BB102)</f>
        <v>0</v>
      </c>
      <c r="BC103" s="325">
        <f>SUM(BC87:BC102)</f>
        <v>0</v>
      </c>
      <c r="BD103" s="325">
        <f>SUM(BD87:BD102)</f>
        <v>0</v>
      </c>
      <c r="BE103" s="325">
        <f>SUM(BE87:BE102)</f>
        <v>0</v>
      </c>
    </row>
    <row r="104" spans="1:80">
      <c r="A104" s="282" t="s">
        <v>97</v>
      </c>
      <c r="B104" s="283" t="s">
        <v>201</v>
      </c>
      <c r="C104" s="284" t="s">
        <v>202</v>
      </c>
      <c r="D104" s="285"/>
      <c r="E104" s="286"/>
      <c r="F104" s="286"/>
      <c r="G104" s="287"/>
      <c r="H104" s="288"/>
      <c r="I104" s="289"/>
      <c r="J104" s="290"/>
      <c r="K104" s="291"/>
      <c r="O104" s="292">
        <v>1</v>
      </c>
    </row>
    <row r="105" spans="1:80">
      <c r="A105" s="293">
        <v>33</v>
      </c>
      <c r="B105" s="294" t="s">
        <v>479</v>
      </c>
      <c r="C105" s="295" t="s">
        <v>480</v>
      </c>
      <c r="D105" s="296" t="s">
        <v>127</v>
      </c>
      <c r="E105" s="297">
        <v>150</v>
      </c>
      <c r="F105" s="297">
        <v>0</v>
      </c>
      <c r="G105" s="298">
        <f>E105*F105</f>
        <v>0</v>
      </c>
      <c r="H105" s="299">
        <v>0</v>
      </c>
      <c r="I105" s="300">
        <f>E105*H105</f>
        <v>0</v>
      </c>
      <c r="J105" s="299">
        <v>0</v>
      </c>
      <c r="K105" s="300">
        <f>E105*J105</f>
        <v>0</v>
      </c>
      <c r="O105" s="292">
        <v>2</v>
      </c>
      <c r="AA105" s="261">
        <v>1</v>
      </c>
      <c r="AB105" s="261">
        <v>1</v>
      </c>
      <c r="AC105" s="261">
        <v>1</v>
      </c>
      <c r="AZ105" s="261">
        <v>1</v>
      </c>
      <c r="BA105" s="261">
        <f>IF(AZ105=1,G105,0)</f>
        <v>0</v>
      </c>
      <c r="BB105" s="261">
        <f>IF(AZ105=2,G105,0)</f>
        <v>0</v>
      </c>
      <c r="BC105" s="261">
        <f>IF(AZ105=3,G105,0)</f>
        <v>0</v>
      </c>
      <c r="BD105" s="261">
        <f>IF(AZ105=4,G105,0)</f>
        <v>0</v>
      </c>
      <c r="BE105" s="261">
        <f>IF(AZ105=5,G105,0)</f>
        <v>0</v>
      </c>
      <c r="CA105" s="292">
        <v>1</v>
      </c>
      <c r="CB105" s="292">
        <v>1</v>
      </c>
    </row>
    <row r="106" spans="1:80">
      <c r="A106" s="301"/>
      <c r="B106" s="302"/>
      <c r="C106" s="303" t="s">
        <v>207</v>
      </c>
      <c r="D106" s="304"/>
      <c r="E106" s="304"/>
      <c r="F106" s="304"/>
      <c r="G106" s="305"/>
      <c r="I106" s="306"/>
      <c r="K106" s="306"/>
      <c r="L106" s="307" t="s">
        <v>207</v>
      </c>
      <c r="O106" s="292">
        <v>3</v>
      </c>
    </row>
    <row r="107" spans="1:80" ht="22.5">
      <c r="A107" s="301"/>
      <c r="B107" s="308"/>
      <c r="C107" s="309" t="s">
        <v>481</v>
      </c>
      <c r="D107" s="310"/>
      <c r="E107" s="311">
        <v>150</v>
      </c>
      <c r="F107" s="312"/>
      <c r="G107" s="313"/>
      <c r="H107" s="314"/>
      <c r="I107" s="306"/>
      <c r="J107" s="315"/>
      <c r="K107" s="306"/>
      <c r="M107" s="307" t="s">
        <v>481</v>
      </c>
      <c r="O107" s="292"/>
    </row>
    <row r="108" spans="1:80">
      <c r="A108" s="316"/>
      <c r="B108" s="317" t="s">
        <v>98</v>
      </c>
      <c r="C108" s="318" t="s">
        <v>203</v>
      </c>
      <c r="D108" s="319"/>
      <c r="E108" s="320"/>
      <c r="F108" s="321"/>
      <c r="G108" s="322">
        <f>SUM(G104:G107)</f>
        <v>0</v>
      </c>
      <c r="H108" s="323"/>
      <c r="I108" s="324">
        <f>SUM(I104:I107)</f>
        <v>0</v>
      </c>
      <c r="J108" s="323"/>
      <c r="K108" s="324">
        <f>SUM(K104:K107)</f>
        <v>0</v>
      </c>
      <c r="O108" s="292">
        <v>4</v>
      </c>
      <c r="BA108" s="325">
        <f>SUM(BA104:BA107)</f>
        <v>0</v>
      </c>
      <c r="BB108" s="325">
        <f>SUM(BB104:BB107)</f>
        <v>0</v>
      </c>
      <c r="BC108" s="325">
        <f>SUM(BC104:BC107)</f>
        <v>0</v>
      </c>
      <c r="BD108" s="325">
        <f>SUM(BD104:BD107)</f>
        <v>0</v>
      </c>
      <c r="BE108" s="325">
        <f>SUM(BE104:BE107)</f>
        <v>0</v>
      </c>
    </row>
    <row r="109" spans="1:80">
      <c r="A109" s="282" t="s">
        <v>97</v>
      </c>
      <c r="B109" s="283" t="s">
        <v>482</v>
      </c>
      <c r="C109" s="284" t="s">
        <v>483</v>
      </c>
      <c r="D109" s="285"/>
      <c r="E109" s="286"/>
      <c r="F109" s="286"/>
      <c r="G109" s="287"/>
      <c r="H109" s="288"/>
      <c r="I109" s="289"/>
      <c r="J109" s="290"/>
      <c r="K109" s="291"/>
      <c r="O109" s="292">
        <v>1</v>
      </c>
    </row>
    <row r="110" spans="1:80">
      <c r="A110" s="293">
        <v>34</v>
      </c>
      <c r="B110" s="294" t="s">
        <v>485</v>
      </c>
      <c r="C110" s="295" t="s">
        <v>486</v>
      </c>
      <c r="D110" s="296" t="s">
        <v>228</v>
      </c>
      <c r="E110" s="297">
        <v>24.901499999999999</v>
      </c>
      <c r="F110" s="297">
        <v>0</v>
      </c>
      <c r="G110" s="298">
        <f>E110*F110</f>
        <v>0</v>
      </c>
      <c r="H110" s="299">
        <v>2.5249999999999999</v>
      </c>
      <c r="I110" s="300">
        <f>E110*H110</f>
        <v>62.876287499999997</v>
      </c>
      <c r="J110" s="299">
        <v>0</v>
      </c>
      <c r="K110" s="300">
        <f>E110*J110</f>
        <v>0</v>
      </c>
      <c r="O110" s="292">
        <v>2</v>
      </c>
      <c r="AA110" s="261">
        <v>1</v>
      </c>
      <c r="AB110" s="261">
        <v>1</v>
      </c>
      <c r="AC110" s="261">
        <v>1</v>
      </c>
      <c r="AZ110" s="261">
        <v>1</v>
      </c>
      <c r="BA110" s="261">
        <f>IF(AZ110=1,G110,0)</f>
        <v>0</v>
      </c>
      <c r="BB110" s="261">
        <f>IF(AZ110=2,G110,0)</f>
        <v>0</v>
      </c>
      <c r="BC110" s="261">
        <f>IF(AZ110=3,G110,0)</f>
        <v>0</v>
      </c>
      <c r="BD110" s="261">
        <f>IF(AZ110=4,G110,0)</f>
        <v>0</v>
      </c>
      <c r="BE110" s="261">
        <f>IF(AZ110=5,G110,0)</f>
        <v>0</v>
      </c>
      <c r="CA110" s="292">
        <v>1</v>
      </c>
      <c r="CB110" s="292">
        <v>1</v>
      </c>
    </row>
    <row r="111" spans="1:80">
      <c r="A111" s="301"/>
      <c r="B111" s="302"/>
      <c r="C111" s="303" t="s">
        <v>207</v>
      </c>
      <c r="D111" s="304"/>
      <c r="E111" s="304"/>
      <c r="F111" s="304"/>
      <c r="G111" s="305"/>
      <c r="I111" s="306"/>
      <c r="K111" s="306"/>
      <c r="L111" s="307" t="s">
        <v>207</v>
      </c>
      <c r="O111" s="292">
        <v>3</v>
      </c>
    </row>
    <row r="112" spans="1:80">
      <c r="A112" s="301"/>
      <c r="B112" s="308"/>
      <c r="C112" s="309" t="s">
        <v>487</v>
      </c>
      <c r="D112" s="310"/>
      <c r="E112" s="311">
        <v>11.137499999999999</v>
      </c>
      <c r="F112" s="312"/>
      <c r="G112" s="313"/>
      <c r="H112" s="314"/>
      <c r="I112" s="306"/>
      <c r="J112" s="315"/>
      <c r="K112" s="306"/>
      <c r="M112" s="307" t="s">
        <v>487</v>
      </c>
      <c r="O112" s="292"/>
    </row>
    <row r="113" spans="1:80">
      <c r="A113" s="301"/>
      <c r="B113" s="308"/>
      <c r="C113" s="309" t="s">
        <v>488</v>
      </c>
      <c r="D113" s="310"/>
      <c r="E113" s="311">
        <v>9.0440000000000005</v>
      </c>
      <c r="F113" s="312"/>
      <c r="G113" s="313"/>
      <c r="H113" s="314"/>
      <c r="I113" s="306"/>
      <c r="J113" s="315"/>
      <c r="K113" s="306"/>
      <c r="M113" s="307" t="s">
        <v>488</v>
      </c>
      <c r="O113" s="292"/>
    </row>
    <row r="114" spans="1:80">
      <c r="A114" s="301"/>
      <c r="B114" s="308"/>
      <c r="C114" s="309" t="s">
        <v>489</v>
      </c>
      <c r="D114" s="310"/>
      <c r="E114" s="311">
        <v>2.2200000000000002</v>
      </c>
      <c r="F114" s="312"/>
      <c r="G114" s="313"/>
      <c r="H114" s="314"/>
      <c r="I114" s="306"/>
      <c r="J114" s="315"/>
      <c r="K114" s="306"/>
      <c r="M114" s="307" t="s">
        <v>489</v>
      </c>
      <c r="O114" s="292"/>
    </row>
    <row r="115" spans="1:80">
      <c r="A115" s="301"/>
      <c r="B115" s="308"/>
      <c r="C115" s="309" t="s">
        <v>490</v>
      </c>
      <c r="D115" s="310"/>
      <c r="E115" s="311">
        <v>2.5</v>
      </c>
      <c r="F115" s="312"/>
      <c r="G115" s="313"/>
      <c r="H115" s="314"/>
      <c r="I115" s="306"/>
      <c r="J115" s="315"/>
      <c r="K115" s="306"/>
      <c r="M115" s="307" t="s">
        <v>490</v>
      </c>
      <c r="O115" s="292"/>
    </row>
    <row r="116" spans="1:80" ht="22.5">
      <c r="A116" s="293">
        <v>35</v>
      </c>
      <c r="B116" s="294" t="s">
        <v>491</v>
      </c>
      <c r="C116" s="295" t="s">
        <v>492</v>
      </c>
      <c r="D116" s="296" t="s">
        <v>228</v>
      </c>
      <c r="E116" s="297">
        <v>131.29230000000001</v>
      </c>
      <c r="F116" s="297">
        <v>0</v>
      </c>
      <c r="G116" s="298">
        <f>E116*F116</f>
        <v>0</v>
      </c>
      <c r="H116" s="299">
        <v>2.5249999999999999</v>
      </c>
      <c r="I116" s="300">
        <f>E116*H116</f>
        <v>331.5130575</v>
      </c>
      <c r="J116" s="299">
        <v>0</v>
      </c>
      <c r="K116" s="300">
        <f>E116*J116</f>
        <v>0</v>
      </c>
      <c r="O116" s="292">
        <v>2</v>
      </c>
      <c r="AA116" s="261">
        <v>1</v>
      </c>
      <c r="AB116" s="261">
        <v>1</v>
      </c>
      <c r="AC116" s="261">
        <v>1</v>
      </c>
      <c r="AZ116" s="261">
        <v>1</v>
      </c>
      <c r="BA116" s="261">
        <f>IF(AZ116=1,G116,0)</f>
        <v>0</v>
      </c>
      <c r="BB116" s="261">
        <f>IF(AZ116=2,G116,0)</f>
        <v>0</v>
      </c>
      <c r="BC116" s="261">
        <f>IF(AZ116=3,G116,0)</f>
        <v>0</v>
      </c>
      <c r="BD116" s="261">
        <f>IF(AZ116=4,G116,0)</f>
        <v>0</v>
      </c>
      <c r="BE116" s="261">
        <f>IF(AZ116=5,G116,0)</f>
        <v>0</v>
      </c>
      <c r="CA116" s="292">
        <v>1</v>
      </c>
      <c r="CB116" s="292">
        <v>1</v>
      </c>
    </row>
    <row r="117" spans="1:80">
      <c r="A117" s="301"/>
      <c r="B117" s="302"/>
      <c r="C117" s="303" t="s">
        <v>493</v>
      </c>
      <c r="D117" s="304"/>
      <c r="E117" s="304"/>
      <c r="F117" s="304"/>
      <c r="G117" s="305"/>
      <c r="I117" s="306"/>
      <c r="K117" s="306"/>
      <c r="L117" s="307" t="s">
        <v>493</v>
      </c>
      <c r="O117" s="292">
        <v>3</v>
      </c>
    </row>
    <row r="118" spans="1:80">
      <c r="A118" s="301"/>
      <c r="B118" s="302"/>
      <c r="C118" s="303" t="s">
        <v>207</v>
      </c>
      <c r="D118" s="304"/>
      <c r="E118" s="304"/>
      <c r="F118" s="304"/>
      <c r="G118" s="305"/>
      <c r="I118" s="306"/>
      <c r="K118" s="306"/>
      <c r="L118" s="307" t="s">
        <v>207</v>
      </c>
      <c r="O118" s="292">
        <v>3</v>
      </c>
    </row>
    <row r="119" spans="1:80">
      <c r="A119" s="301"/>
      <c r="B119" s="308"/>
      <c r="C119" s="309" t="s">
        <v>494</v>
      </c>
      <c r="D119" s="310"/>
      <c r="E119" s="311">
        <v>107.6923</v>
      </c>
      <c r="F119" s="312"/>
      <c r="G119" s="313"/>
      <c r="H119" s="314"/>
      <c r="I119" s="306"/>
      <c r="J119" s="315"/>
      <c r="K119" s="306"/>
      <c r="M119" s="307" t="s">
        <v>494</v>
      </c>
      <c r="O119" s="292"/>
    </row>
    <row r="120" spans="1:80">
      <c r="A120" s="301"/>
      <c r="B120" s="308"/>
      <c r="C120" s="309" t="s">
        <v>495</v>
      </c>
      <c r="D120" s="310"/>
      <c r="E120" s="311">
        <v>11.1</v>
      </c>
      <c r="F120" s="312"/>
      <c r="G120" s="313"/>
      <c r="H120" s="314"/>
      <c r="I120" s="306"/>
      <c r="J120" s="315"/>
      <c r="K120" s="306"/>
      <c r="M120" s="307" t="s">
        <v>495</v>
      </c>
      <c r="O120" s="292"/>
    </row>
    <row r="121" spans="1:80">
      <c r="A121" s="301"/>
      <c r="B121" s="308"/>
      <c r="C121" s="309" t="s">
        <v>496</v>
      </c>
      <c r="D121" s="310"/>
      <c r="E121" s="311">
        <v>12.5</v>
      </c>
      <c r="F121" s="312"/>
      <c r="G121" s="313"/>
      <c r="H121" s="314"/>
      <c r="I121" s="306"/>
      <c r="J121" s="315"/>
      <c r="K121" s="306"/>
      <c r="M121" s="307" t="s">
        <v>496</v>
      </c>
      <c r="O121" s="292"/>
    </row>
    <row r="122" spans="1:80">
      <c r="A122" s="293">
        <v>36</v>
      </c>
      <c r="B122" s="294" t="s">
        <v>497</v>
      </c>
      <c r="C122" s="295" t="s">
        <v>498</v>
      </c>
      <c r="D122" s="296" t="s">
        <v>127</v>
      </c>
      <c r="E122" s="297">
        <v>157.19999999999999</v>
      </c>
      <c r="F122" s="297">
        <v>0</v>
      </c>
      <c r="G122" s="298">
        <f>E122*F122</f>
        <v>0</v>
      </c>
      <c r="H122" s="299">
        <v>0</v>
      </c>
      <c r="I122" s="300">
        <f>E122*H122</f>
        <v>0</v>
      </c>
      <c r="J122" s="299">
        <v>0</v>
      </c>
      <c r="K122" s="300">
        <f>E122*J122</f>
        <v>0</v>
      </c>
      <c r="O122" s="292">
        <v>2</v>
      </c>
      <c r="AA122" s="261">
        <v>1</v>
      </c>
      <c r="AB122" s="261">
        <v>1</v>
      </c>
      <c r="AC122" s="261">
        <v>1</v>
      </c>
      <c r="AZ122" s="261">
        <v>1</v>
      </c>
      <c r="BA122" s="261">
        <f>IF(AZ122=1,G122,0)</f>
        <v>0</v>
      </c>
      <c r="BB122" s="261">
        <f>IF(AZ122=2,G122,0)</f>
        <v>0</v>
      </c>
      <c r="BC122" s="261">
        <f>IF(AZ122=3,G122,0)</f>
        <v>0</v>
      </c>
      <c r="BD122" s="261">
        <f>IF(AZ122=4,G122,0)</f>
        <v>0</v>
      </c>
      <c r="BE122" s="261">
        <f>IF(AZ122=5,G122,0)</f>
        <v>0</v>
      </c>
      <c r="CA122" s="292">
        <v>1</v>
      </c>
      <c r="CB122" s="292">
        <v>1</v>
      </c>
    </row>
    <row r="123" spans="1:80">
      <c r="A123" s="301"/>
      <c r="B123" s="302"/>
      <c r="C123" s="303" t="s">
        <v>207</v>
      </c>
      <c r="D123" s="304"/>
      <c r="E123" s="304"/>
      <c r="F123" s="304"/>
      <c r="G123" s="305"/>
      <c r="I123" s="306"/>
      <c r="K123" s="306"/>
      <c r="L123" s="307" t="s">
        <v>207</v>
      </c>
      <c r="O123" s="292">
        <v>3</v>
      </c>
    </row>
    <row r="124" spans="1:80">
      <c r="A124" s="301"/>
      <c r="B124" s="308"/>
      <c r="C124" s="309" t="s">
        <v>499</v>
      </c>
      <c r="D124" s="310"/>
      <c r="E124" s="311">
        <v>98.8</v>
      </c>
      <c r="F124" s="312"/>
      <c r="G124" s="313"/>
      <c r="H124" s="314"/>
      <c r="I124" s="306"/>
      <c r="J124" s="315"/>
      <c r="K124" s="306"/>
      <c r="M124" s="307" t="s">
        <v>499</v>
      </c>
      <c r="O124" s="292"/>
    </row>
    <row r="125" spans="1:80">
      <c r="A125" s="301"/>
      <c r="B125" s="308"/>
      <c r="C125" s="309" t="s">
        <v>500</v>
      </c>
      <c r="D125" s="310"/>
      <c r="E125" s="311">
        <v>44.4</v>
      </c>
      <c r="F125" s="312"/>
      <c r="G125" s="313"/>
      <c r="H125" s="314"/>
      <c r="I125" s="306"/>
      <c r="J125" s="315"/>
      <c r="K125" s="306"/>
      <c r="M125" s="307" t="s">
        <v>500</v>
      </c>
      <c r="O125" s="292"/>
    </row>
    <row r="126" spans="1:80">
      <c r="A126" s="301"/>
      <c r="B126" s="308"/>
      <c r="C126" s="309" t="s">
        <v>501</v>
      </c>
      <c r="D126" s="310"/>
      <c r="E126" s="311">
        <v>14</v>
      </c>
      <c r="F126" s="312"/>
      <c r="G126" s="313"/>
      <c r="H126" s="314"/>
      <c r="I126" s="306"/>
      <c r="J126" s="315"/>
      <c r="K126" s="306"/>
      <c r="M126" s="307">
        <v>14</v>
      </c>
      <c r="O126" s="292"/>
    </row>
    <row r="127" spans="1:80">
      <c r="A127" s="293">
        <v>37</v>
      </c>
      <c r="B127" s="294" t="s">
        <v>502</v>
      </c>
      <c r="C127" s="295" t="s">
        <v>503</v>
      </c>
      <c r="D127" s="296" t="s">
        <v>127</v>
      </c>
      <c r="E127" s="297">
        <v>157.19999999999999</v>
      </c>
      <c r="F127" s="297">
        <v>0</v>
      </c>
      <c r="G127" s="298">
        <f>E127*F127</f>
        <v>0</v>
      </c>
      <c r="H127" s="299">
        <v>0</v>
      </c>
      <c r="I127" s="300">
        <f>E127*H127</f>
        <v>0</v>
      </c>
      <c r="J127" s="299">
        <v>0</v>
      </c>
      <c r="K127" s="300">
        <f>E127*J127</f>
        <v>0</v>
      </c>
      <c r="O127" s="292">
        <v>2</v>
      </c>
      <c r="AA127" s="261">
        <v>1</v>
      </c>
      <c r="AB127" s="261">
        <v>1</v>
      </c>
      <c r="AC127" s="261">
        <v>1</v>
      </c>
      <c r="AZ127" s="261">
        <v>1</v>
      </c>
      <c r="BA127" s="261">
        <f>IF(AZ127=1,G127,0)</f>
        <v>0</v>
      </c>
      <c r="BB127" s="261">
        <f>IF(AZ127=2,G127,0)</f>
        <v>0</v>
      </c>
      <c r="BC127" s="261">
        <f>IF(AZ127=3,G127,0)</f>
        <v>0</v>
      </c>
      <c r="BD127" s="261">
        <f>IF(AZ127=4,G127,0)</f>
        <v>0</v>
      </c>
      <c r="BE127" s="261">
        <f>IF(AZ127=5,G127,0)</f>
        <v>0</v>
      </c>
      <c r="CA127" s="292">
        <v>1</v>
      </c>
      <c r="CB127" s="292">
        <v>1</v>
      </c>
    </row>
    <row r="128" spans="1:80">
      <c r="A128" s="301"/>
      <c r="B128" s="302"/>
      <c r="C128" s="303" t="s">
        <v>207</v>
      </c>
      <c r="D128" s="304"/>
      <c r="E128" s="304"/>
      <c r="F128" s="304"/>
      <c r="G128" s="305"/>
      <c r="I128" s="306"/>
      <c r="K128" s="306"/>
      <c r="L128" s="307" t="s">
        <v>207</v>
      </c>
      <c r="O128" s="292">
        <v>3</v>
      </c>
    </row>
    <row r="129" spans="1:80">
      <c r="A129" s="293">
        <v>38</v>
      </c>
      <c r="B129" s="294" t="s">
        <v>504</v>
      </c>
      <c r="C129" s="295" t="s">
        <v>505</v>
      </c>
      <c r="D129" s="296" t="s">
        <v>214</v>
      </c>
      <c r="E129" s="297">
        <v>3.8853</v>
      </c>
      <c r="F129" s="297">
        <v>0</v>
      </c>
      <c r="G129" s="298">
        <f>E129*F129</f>
        <v>0</v>
      </c>
      <c r="H129" s="299">
        <v>1.05294</v>
      </c>
      <c r="I129" s="300">
        <f>E129*H129</f>
        <v>4.090987782</v>
      </c>
      <c r="J129" s="299">
        <v>0</v>
      </c>
      <c r="K129" s="300">
        <f>E129*J129</f>
        <v>0</v>
      </c>
      <c r="O129" s="292">
        <v>2</v>
      </c>
      <c r="AA129" s="261">
        <v>1</v>
      </c>
      <c r="AB129" s="261">
        <v>1</v>
      </c>
      <c r="AC129" s="261">
        <v>1</v>
      </c>
      <c r="AZ129" s="261">
        <v>1</v>
      </c>
      <c r="BA129" s="261">
        <f>IF(AZ129=1,G129,0)</f>
        <v>0</v>
      </c>
      <c r="BB129" s="261">
        <f>IF(AZ129=2,G129,0)</f>
        <v>0</v>
      </c>
      <c r="BC129" s="261">
        <f>IF(AZ129=3,G129,0)</f>
        <v>0</v>
      </c>
      <c r="BD129" s="261">
        <f>IF(AZ129=4,G129,0)</f>
        <v>0</v>
      </c>
      <c r="BE129" s="261">
        <f>IF(AZ129=5,G129,0)</f>
        <v>0</v>
      </c>
      <c r="CA129" s="292">
        <v>1</v>
      </c>
      <c r="CB129" s="292">
        <v>1</v>
      </c>
    </row>
    <row r="130" spans="1:80">
      <c r="A130" s="301"/>
      <c r="B130" s="302"/>
      <c r="C130" s="303" t="s">
        <v>207</v>
      </c>
      <c r="D130" s="304"/>
      <c r="E130" s="304"/>
      <c r="F130" s="304"/>
      <c r="G130" s="305"/>
      <c r="I130" s="306"/>
      <c r="K130" s="306"/>
      <c r="L130" s="307" t="s">
        <v>207</v>
      </c>
      <c r="O130" s="292">
        <v>3</v>
      </c>
    </row>
    <row r="131" spans="1:80" ht="22.5">
      <c r="A131" s="301"/>
      <c r="B131" s="308"/>
      <c r="C131" s="309" t="s">
        <v>506</v>
      </c>
      <c r="D131" s="310"/>
      <c r="E131" s="311">
        <v>2.1937000000000002</v>
      </c>
      <c r="F131" s="312"/>
      <c r="G131" s="313"/>
      <c r="H131" s="314"/>
      <c r="I131" s="306"/>
      <c r="J131" s="315"/>
      <c r="K131" s="306"/>
      <c r="M131" s="307" t="s">
        <v>506</v>
      </c>
      <c r="O131" s="292"/>
    </row>
    <row r="132" spans="1:80">
      <c r="A132" s="301"/>
      <c r="B132" s="308"/>
      <c r="C132" s="309" t="s">
        <v>507</v>
      </c>
      <c r="D132" s="310"/>
      <c r="E132" s="311">
        <v>0.58609999999999995</v>
      </c>
      <c r="F132" s="312"/>
      <c r="G132" s="313"/>
      <c r="H132" s="314"/>
      <c r="I132" s="306"/>
      <c r="J132" s="315"/>
      <c r="K132" s="306"/>
      <c r="M132" s="307" t="s">
        <v>507</v>
      </c>
      <c r="O132" s="292"/>
    </row>
    <row r="133" spans="1:80">
      <c r="A133" s="301"/>
      <c r="B133" s="308"/>
      <c r="C133" s="309" t="s">
        <v>508</v>
      </c>
      <c r="D133" s="310"/>
      <c r="E133" s="311">
        <v>0.65559999999999996</v>
      </c>
      <c r="F133" s="312"/>
      <c r="G133" s="313"/>
      <c r="H133" s="314"/>
      <c r="I133" s="306"/>
      <c r="J133" s="315"/>
      <c r="K133" s="306"/>
      <c r="M133" s="307" t="s">
        <v>508</v>
      </c>
      <c r="O133" s="292"/>
    </row>
    <row r="134" spans="1:80">
      <c r="A134" s="301"/>
      <c r="B134" s="308"/>
      <c r="C134" s="309" t="s">
        <v>509</v>
      </c>
      <c r="D134" s="310"/>
      <c r="E134" s="311">
        <v>0.45</v>
      </c>
      <c r="F134" s="312"/>
      <c r="G134" s="313"/>
      <c r="H134" s="314"/>
      <c r="I134" s="306"/>
      <c r="J134" s="315"/>
      <c r="K134" s="306"/>
      <c r="M134" s="307" t="s">
        <v>509</v>
      </c>
      <c r="O134" s="292"/>
    </row>
    <row r="135" spans="1:80">
      <c r="A135" s="316"/>
      <c r="B135" s="317" t="s">
        <v>98</v>
      </c>
      <c r="C135" s="318" t="s">
        <v>484</v>
      </c>
      <c r="D135" s="319"/>
      <c r="E135" s="320"/>
      <c r="F135" s="321"/>
      <c r="G135" s="322">
        <f>SUM(G109:G134)</f>
        <v>0</v>
      </c>
      <c r="H135" s="323"/>
      <c r="I135" s="324">
        <f>SUM(I109:I134)</f>
        <v>398.480332782</v>
      </c>
      <c r="J135" s="323"/>
      <c r="K135" s="324">
        <f>SUM(K109:K134)</f>
        <v>0</v>
      </c>
      <c r="O135" s="292">
        <v>4</v>
      </c>
      <c r="BA135" s="325">
        <f>SUM(BA109:BA134)</f>
        <v>0</v>
      </c>
      <c r="BB135" s="325">
        <f>SUM(BB109:BB134)</f>
        <v>0</v>
      </c>
      <c r="BC135" s="325">
        <f>SUM(BC109:BC134)</f>
        <v>0</v>
      </c>
      <c r="BD135" s="325">
        <f>SUM(BD109:BD134)</f>
        <v>0</v>
      </c>
      <c r="BE135" s="325">
        <f>SUM(BE109:BE134)</f>
        <v>0</v>
      </c>
    </row>
    <row r="136" spans="1:80">
      <c r="A136" s="282" t="s">
        <v>97</v>
      </c>
      <c r="B136" s="283" t="s">
        <v>510</v>
      </c>
      <c r="C136" s="284" t="s">
        <v>511</v>
      </c>
      <c r="D136" s="285"/>
      <c r="E136" s="286"/>
      <c r="F136" s="286"/>
      <c r="G136" s="287"/>
      <c r="H136" s="288"/>
      <c r="I136" s="289"/>
      <c r="J136" s="290"/>
      <c r="K136" s="291"/>
      <c r="O136" s="292">
        <v>1</v>
      </c>
    </row>
    <row r="137" spans="1:80">
      <c r="A137" s="293">
        <v>39</v>
      </c>
      <c r="B137" s="294" t="s">
        <v>513</v>
      </c>
      <c r="C137" s="295" t="s">
        <v>514</v>
      </c>
      <c r="D137" s="296" t="s">
        <v>228</v>
      </c>
      <c r="E137" s="297">
        <v>84.043999999999997</v>
      </c>
      <c r="F137" s="297">
        <v>0</v>
      </c>
      <c r="G137" s="298">
        <f>E137*F137</f>
        <v>0</v>
      </c>
      <c r="H137" s="299">
        <v>2.9559700000000002</v>
      </c>
      <c r="I137" s="300">
        <f>E137*H137</f>
        <v>248.43154268000001</v>
      </c>
      <c r="J137" s="299">
        <v>0</v>
      </c>
      <c r="K137" s="300">
        <f>E137*J137</f>
        <v>0</v>
      </c>
      <c r="O137" s="292">
        <v>2</v>
      </c>
      <c r="AA137" s="261">
        <v>1</v>
      </c>
      <c r="AB137" s="261">
        <v>1</v>
      </c>
      <c r="AC137" s="261">
        <v>1</v>
      </c>
      <c r="AZ137" s="261">
        <v>1</v>
      </c>
      <c r="BA137" s="261">
        <f>IF(AZ137=1,G137,0)</f>
        <v>0</v>
      </c>
      <c r="BB137" s="261">
        <f>IF(AZ137=2,G137,0)</f>
        <v>0</v>
      </c>
      <c r="BC137" s="261">
        <f>IF(AZ137=3,G137,0)</f>
        <v>0</v>
      </c>
      <c r="BD137" s="261">
        <f>IF(AZ137=4,G137,0)</f>
        <v>0</v>
      </c>
      <c r="BE137" s="261">
        <f>IF(AZ137=5,G137,0)</f>
        <v>0</v>
      </c>
      <c r="CA137" s="292">
        <v>1</v>
      </c>
      <c r="CB137" s="292">
        <v>1</v>
      </c>
    </row>
    <row r="138" spans="1:80">
      <c r="A138" s="301"/>
      <c r="B138" s="302"/>
      <c r="C138" s="303" t="s">
        <v>493</v>
      </c>
      <c r="D138" s="304"/>
      <c r="E138" s="304"/>
      <c r="F138" s="304"/>
      <c r="G138" s="305"/>
      <c r="I138" s="306"/>
      <c r="K138" s="306"/>
      <c r="L138" s="307" t="s">
        <v>493</v>
      </c>
      <c r="O138" s="292">
        <v>3</v>
      </c>
    </row>
    <row r="139" spans="1:80">
      <c r="A139" s="301"/>
      <c r="B139" s="302"/>
      <c r="C139" s="303" t="s">
        <v>207</v>
      </c>
      <c r="D139" s="304"/>
      <c r="E139" s="304"/>
      <c r="F139" s="304"/>
      <c r="G139" s="305"/>
      <c r="I139" s="306"/>
      <c r="K139" s="306"/>
      <c r="L139" s="307" t="s">
        <v>207</v>
      </c>
      <c r="O139" s="292">
        <v>3</v>
      </c>
    </row>
    <row r="140" spans="1:80">
      <c r="A140" s="301"/>
      <c r="B140" s="308"/>
      <c r="C140" s="309" t="s">
        <v>515</v>
      </c>
      <c r="D140" s="310"/>
      <c r="E140" s="311">
        <v>76.543999999999997</v>
      </c>
      <c r="F140" s="312"/>
      <c r="G140" s="313"/>
      <c r="H140" s="314"/>
      <c r="I140" s="306"/>
      <c r="J140" s="315"/>
      <c r="K140" s="306"/>
      <c r="M140" s="307" t="s">
        <v>515</v>
      </c>
      <c r="O140" s="292"/>
    </row>
    <row r="141" spans="1:80">
      <c r="A141" s="301"/>
      <c r="B141" s="308"/>
      <c r="C141" s="309" t="s">
        <v>516</v>
      </c>
      <c r="D141" s="310"/>
      <c r="E141" s="311">
        <v>7.5</v>
      </c>
      <c r="F141" s="312"/>
      <c r="G141" s="313"/>
      <c r="H141" s="314"/>
      <c r="I141" s="306"/>
      <c r="J141" s="315"/>
      <c r="K141" s="306"/>
      <c r="M141" s="307" t="s">
        <v>516</v>
      </c>
      <c r="O141" s="292"/>
    </row>
    <row r="142" spans="1:80">
      <c r="A142" s="293">
        <v>40</v>
      </c>
      <c r="B142" s="294" t="s">
        <v>517</v>
      </c>
      <c r="C142" s="295" t="s">
        <v>518</v>
      </c>
      <c r="D142" s="296" t="s">
        <v>127</v>
      </c>
      <c r="E142" s="297">
        <v>181.40199999999999</v>
      </c>
      <c r="F142" s="297">
        <v>0</v>
      </c>
      <c r="G142" s="298">
        <f>E142*F142</f>
        <v>0</v>
      </c>
      <c r="H142" s="299">
        <v>1.4500000000000001E-2</v>
      </c>
      <c r="I142" s="300">
        <f>E142*H142</f>
        <v>2.6303290000000001</v>
      </c>
      <c r="J142" s="299">
        <v>0</v>
      </c>
      <c r="K142" s="300">
        <f>E142*J142</f>
        <v>0</v>
      </c>
      <c r="O142" s="292">
        <v>2</v>
      </c>
      <c r="AA142" s="261">
        <v>1</v>
      </c>
      <c r="AB142" s="261">
        <v>1</v>
      </c>
      <c r="AC142" s="261">
        <v>1</v>
      </c>
      <c r="AZ142" s="261">
        <v>1</v>
      </c>
      <c r="BA142" s="261">
        <f>IF(AZ142=1,G142,0)</f>
        <v>0</v>
      </c>
      <c r="BB142" s="261">
        <f>IF(AZ142=2,G142,0)</f>
        <v>0</v>
      </c>
      <c r="BC142" s="261">
        <f>IF(AZ142=3,G142,0)</f>
        <v>0</v>
      </c>
      <c r="BD142" s="261">
        <f>IF(AZ142=4,G142,0)</f>
        <v>0</v>
      </c>
      <c r="BE142" s="261">
        <f>IF(AZ142=5,G142,0)</f>
        <v>0</v>
      </c>
      <c r="CA142" s="292">
        <v>1</v>
      </c>
      <c r="CB142" s="292">
        <v>1</v>
      </c>
    </row>
    <row r="143" spans="1:80">
      <c r="A143" s="301"/>
      <c r="B143" s="302"/>
      <c r="C143" s="303" t="s">
        <v>207</v>
      </c>
      <c r="D143" s="304"/>
      <c r="E143" s="304"/>
      <c r="F143" s="304"/>
      <c r="G143" s="305"/>
      <c r="I143" s="306"/>
      <c r="K143" s="306"/>
      <c r="L143" s="307" t="s">
        <v>207</v>
      </c>
      <c r="O143" s="292">
        <v>3</v>
      </c>
    </row>
    <row r="144" spans="1:80">
      <c r="A144" s="301"/>
      <c r="B144" s="308"/>
      <c r="C144" s="309" t="s">
        <v>519</v>
      </c>
      <c r="D144" s="310"/>
      <c r="E144" s="311">
        <v>163.40199999999999</v>
      </c>
      <c r="F144" s="312"/>
      <c r="G144" s="313"/>
      <c r="H144" s="314"/>
      <c r="I144" s="306"/>
      <c r="J144" s="315"/>
      <c r="K144" s="306"/>
      <c r="M144" s="307" t="s">
        <v>519</v>
      </c>
      <c r="O144" s="292"/>
    </row>
    <row r="145" spans="1:80">
      <c r="A145" s="301"/>
      <c r="B145" s="308"/>
      <c r="C145" s="309" t="s">
        <v>461</v>
      </c>
      <c r="D145" s="310"/>
      <c r="E145" s="311">
        <v>18</v>
      </c>
      <c r="F145" s="312"/>
      <c r="G145" s="313"/>
      <c r="H145" s="314"/>
      <c r="I145" s="306"/>
      <c r="J145" s="315"/>
      <c r="K145" s="306"/>
      <c r="M145" s="307">
        <v>18</v>
      </c>
      <c r="O145" s="292"/>
    </row>
    <row r="146" spans="1:80">
      <c r="A146" s="293">
        <v>41</v>
      </c>
      <c r="B146" s="294" t="s">
        <v>520</v>
      </c>
      <c r="C146" s="295" t="s">
        <v>521</v>
      </c>
      <c r="D146" s="296" t="s">
        <v>127</v>
      </c>
      <c r="E146" s="297">
        <v>181.42</v>
      </c>
      <c r="F146" s="297">
        <v>0</v>
      </c>
      <c r="G146" s="298">
        <f>E146*F146</f>
        <v>0</v>
      </c>
      <c r="H146" s="299">
        <v>9.6000000000000002E-4</v>
      </c>
      <c r="I146" s="300">
        <f>E146*H146</f>
        <v>0.17416319999999999</v>
      </c>
      <c r="J146" s="299">
        <v>0</v>
      </c>
      <c r="K146" s="300">
        <f>E146*J146</f>
        <v>0</v>
      </c>
      <c r="O146" s="292">
        <v>2</v>
      </c>
      <c r="AA146" s="261">
        <v>1</v>
      </c>
      <c r="AB146" s="261">
        <v>1</v>
      </c>
      <c r="AC146" s="261">
        <v>1</v>
      </c>
      <c r="AZ146" s="261">
        <v>1</v>
      </c>
      <c r="BA146" s="261">
        <f>IF(AZ146=1,G146,0)</f>
        <v>0</v>
      </c>
      <c r="BB146" s="261">
        <f>IF(AZ146=2,G146,0)</f>
        <v>0</v>
      </c>
      <c r="BC146" s="261">
        <f>IF(AZ146=3,G146,0)</f>
        <v>0</v>
      </c>
      <c r="BD146" s="261">
        <f>IF(AZ146=4,G146,0)</f>
        <v>0</v>
      </c>
      <c r="BE146" s="261">
        <f>IF(AZ146=5,G146,0)</f>
        <v>0</v>
      </c>
      <c r="CA146" s="292">
        <v>1</v>
      </c>
      <c r="CB146" s="292">
        <v>1</v>
      </c>
    </row>
    <row r="147" spans="1:80">
      <c r="A147" s="301"/>
      <c r="B147" s="302"/>
      <c r="C147" s="303" t="s">
        <v>207</v>
      </c>
      <c r="D147" s="304"/>
      <c r="E147" s="304"/>
      <c r="F147" s="304"/>
      <c r="G147" s="305"/>
      <c r="I147" s="306"/>
      <c r="K147" s="306"/>
      <c r="L147" s="307" t="s">
        <v>207</v>
      </c>
      <c r="O147" s="292">
        <v>3</v>
      </c>
    </row>
    <row r="148" spans="1:80">
      <c r="A148" s="293">
        <v>42</v>
      </c>
      <c r="B148" s="294" t="s">
        <v>522</v>
      </c>
      <c r="C148" s="295" t="s">
        <v>523</v>
      </c>
      <c r="D148" s="296" t="s">
        <v>214</v>
      </c>
      <c r="E148" s="297">
        <v>2.2033999999999998</v>
      </c>
      <c r="F148" s="297">
        <v>0</v>
      </c>
      <c r="G148" s="298">
        <f>E148*F148</f>
        <v>0</v>
      </c>
      <c r="H148" s="299">
        <v>1.0561</v>
      </c>
      <c r="I148" s="300">
        <f>E148*H148</f>
        <v>2.32701074</v>
      </c>
      <c r="J148" s="299">
        <v>0</v>
      </c>
      <c r="K148" s="300">
        <f>E148*J148</f>
        <v>0</v>
      </c>
      <c r="O148" s="292">
        <v>2</v>
      </c>
      <c r="AA148" s="261">
        <v>1</v>
      </c>
      <c r="AB148" s="261">
        <v>1</v>
      </c>
      <c r="AC148" s="261">
        <v>1</v>
      </c>
      <c r="AZ148" s="261">
        <v>1</v>
      </c>
      <c r="BA148" s="261">
        <f>IF(AZ148=1,G148,0)</f>
        <v>0</v>
      </c>
      <c r="BB148" s="261">
        <f>IF(AZ148=2,G148,0)</f>
        <v>0</v>
      </c>
      <c r="BC148" s="261">
        <f>IF(AZ148=3,G148,0)</f>
        <v>0</v>
      </c>
      <c r="BD148" s="261">
        <f>IF(AZ148=4,G148,0)</f>
        <v>0</v>
      </c>
      <c r="BE148" s="261">
        <f>IF(AZ148=5,G148,0)</f>
        <v>0</v>
      </c>
      <c r="CA148" s="292">
        <v>1</v>
      </c>
      <c r="CB148" s="292">
        <v>1</v>
      </c>
    </row>
    <row r="149" spans="1:80">
      <c r="A149" s="301"/>
      <c r="B149" s="302"/>
      <c r="C149" s="303" t="s">
        <v>207</v>
      </c>
      <c r="D149" s="304"/>
      <c r="E149" s="304"/>
      <c r="F149" s="304"/>
      <c r="G149" s="305"/>
      <c r="I149" s="306"/>
      <c r="K149" s="306"/>
      <c r="L149" s="307" t="s">
        <v>207</v>
      </c>
      <c r="O149" s="292">
        <v>3</v>
      </c>
    </row>
    <row r="150" spans="1:80" ht="22.5">
      <c r="A150" s="301"/>
      <c r="B150" s="308"/>
      <c r="C150" s="309" t="s">
        <v>524</v>
      </c>
      <c r="D150" s="310"/>
      <c r="E150" s="311">
        <v>1.9534</v>
      </c>
      <c r="F150" s="312"/>
      <c r="G150" s="313"/>
      <c r="H150" s="314"/>
      <c r="I150" s="306"/>
      <c r="J150" s="315"/>
      <c r="K150" s="306"/>
      <c r="M150" s="307" t="s">
        <v>524</v>
      </c>
      <c r="O150" s="292"/>
    </row>
    <row r="151" spans="1:80">
      <c r="A151" s="301"/>
      <c r="B151" s="308"/>
      <c r="C151" s="309" t="s">
        <v>525</v>
      </c>
      <c r="D151" s="310"/>
      <c r="E151" s="311">
        <v>0.25</v>
      </c>
      <c r="F151" s="312"/>
      <c r="G151" s="313"/>
      <c r="H151" s="314"/>
      <c r="I151" s="306"/>
      <c r="J151" s="315"/>
      <c r="K151" s="306"/>
      <c r="M151" s="307" t="s">
        <v>525</v>
      </c>
      <c r="O151" s="292"/>
    </row>
    <row r="152" spans="1:80">
      <c r="A152" s="293">
        <v>43</v>
      </c>
      <c r="B152" s="294" t="s">
        <v>526</v>
      </c>
      <c r="C152" s="295" t="s">
        <v>527</v>
      </c>
      <c r="D152" s="296" t="s">
        <v>228</v>
      </c>
      <c r="E152" s="297">
        <v>240.24</v>
      </c>
      <c r="F152" s="297">
        <v>0</v>
      </c>
      <c r="G152" s="298">
        <f>E152*F152</f>
        <v>0</v>
      </c>
      <c r="H152" s="299">
        <v>0</v>
      </c>
      <c r="I152" s="300">
        <f>E152*H152</f>
        <v>0</v>
      </c>
      <c r="J152" s="299"/>
      <c r="K152" s="300">
        <f>E152*J152</f>
        <v>0</v>
      </c>
      <c r="O152" s="292">
        <v>2</v>
      </c>
      <c r="AA152" s="261">
        <v>12</v>
      </c>
      <c r="AB152" s="261">
        <v>0</v>
      </c>
      <c r="AC152" s="261">
        <v>78</v>
      </c>
      <c r="AZ152" s="261">
        <v>1</v>
      </c>
      <c r="BA152" s="261">
        <f>IF(AZ152=1,G152,0)</f>
        <v>0</v>
      </c>
      <c r="BB152" s="261">
        <f>IF(AZ152=2,G152,0)</f>
        <v>0</v>
      </c>
      <c r="BC152" s="261">
        <f>IF(AZ152=3,G152,0)</f>
        <v>0</v>
      </c>
      <c r="BD152" s="261">
        <f>IF(AZ152=4,G152,0)</f>
        <v>0</v>
      </c>
      <c r="BE152" s="261">
        <f>IF(AZ152=5,G152,0)</f>
        <v>0</v>
      </c>
      <c r="CA152" s="292">
        <v>12</v>
      </c>
      <c r="CB152" s="292">
        <v>0</v>
      </c>
    </row>
    <row r="153" spans="1:80">
      <c r="A153" s="301"/>
      <c r="B153" s="302"/>
      <c r="C153" s="303" t="s">
        <v>207</v>
      </c>
      <c r="D153" s="304"/>
      <c r="E153" s="304"/>
      <c r="F153" s="304"/>
      <c r="G153" s="305"/>
      <c r="I153" s="306"/>
      <c r="K153" s="306"/>
      <c r="L153" s="307" t="s">
        <v>207</v>
      </c>
      <c r="O153" s="292">
        <v>3</v>
      </c>
    </row>
    <row r="154" spans="1:80">
      <c r="A154" s="301"/>
      <c r="B154" s="308"/>
      <c r="C154" s="309" t="s">
        <v>528</v>
      </c>
      <c r="D154" s="310"/>
      <c r="E154" s="311">
        <v>240.24</v>
      </c>
      <c r="F154" s="312"/>
      <c r="G154" s="313"/>
      <c r="H154" s="314"/>
      <c r="I154" s="306"/>
      <c r="J154" s="315"/>
      <c r="K154" s="306"/>
      <c r="M154" s="307" t="s">
        <v>528</v>
      </c>
      <c r="O154" s="292"/>
    </row>
    <row r="155" spans="1:80">
      <c r="A155" s="316"/>
      <c r="B155" s="317" t="s">
        <v>98</v>
      </c>
      <c r="C155" s="318" t="s">
        <v>512</v>
      </c>
      <c r="D155" s="319"/>
      <c r="E155" s="320"/>
      <c r="F155" s="321"/>
      <c r="G155" s="322">
        <f>SUM(G136:G154)</f>
        <v>0</v>
      </c>
      <c r="H155" s="323"/>
      <c r="I155" s="324">
        <f>SUM(I136:I154)</f>
        <v>253.56304562</v>
      </c>
      <c r="J155" s="323"/>
      <c r="K155" s="324">
        <f>SUM(K136:K154)</f>
        <v>0</v>
      </c>
      <c r="O155" s="292">
        <v>4</v>
      </c>
      <c r="BA155" s="325">
        <f>SUM(BA136:BA154)</f>
        <v>0</v>
      </c>
      <c r="BB155" s="325">
        <f>SUM(BB136:BB154)</f>
        <v>0</v>
      </c>
      <c r="BC155" s="325">
        <f>SUM(BC136:BC154)</f>
        <v>0</v>
      </c>
      <c r="BD155" s="325">
        <f>SUM(BD136:BD154)</f>
        <v>0</v>
      </c>
      <c r="BE155" s="325">
        <f>SUM(BE136:BE154)</f>
        <v>0</v>
      </c>
    </row>
    <row r="156" spans="1:80">
      <c r="A156" s="282" t="s">
        <v>97</v>
      </c>
      <c r="B156" s="283" t="s">
        <v>529</v>
      </c>
      <c r="C156" s="284" t="s">
        <v>530</v>
      </c>
      <c r="D156" s="285"/>
      <c r="E156" s="286"/>
      <c r="F156" s="286"/>
      <c r="G156" s="287"/>
      <c r="H156" s="288"/>
      <c r="I156" s="289"/>
      <c r="J156" s="290"/>
      <c r="K156" s="291"/>
      <c r="O156" s="292">
        <v>1</v>
      </c>
    </row>
    <row r="157" spans="1:80">
      <c r="A157" s="293">
        <v>44</v>
      </c>
      <c r="B157" s="294" t="s">
        <v>532</v>
      </c>
      <c r="C157" s="295" t="s">
        <v>533</v>
      </c>
      <c r="D157" s="296" t="s">
        <v>228</v>
      </c>
      <c r="E157" s="297">
        <v>60.8</v>
      </c>
      <c r="F157" s="297">
        <v>0</v>
      </c>
      <c r="G157" s="298">
        <f>E157*F157</f>
        <v>0</v>
      </c>
      <c r="H157" s="299">
        <v>1.7535000000000001</v>
      </c>
      <c r="I157" s="300">
        <f>E157*H157</f>
        <v>106.61279999999999</v>
      </c>
      <c r="J157" s="299">
        <v>0</v>
      </c>
      <c r="K157" s="300">
        <f>E157*J157</f>
        <v>0</v>
      </c>
      <c r="O157" s="292">
        <v>2</v>
      </c>
      <c r="AA157" s="261">
        <v>1</v>
      </c>
      <c r="AB157" s="261">
        <v>1</v>
      </c>
      <c r="AC157" s="261">
        <v>1</v>
      </c>
      <c r="AZ157" s="261">
        <v>1</v>
      </c>
      <c r="BA157" s="261">
        <f>IF(AZ157=1,G157,0)</f>
        <v>0</v>
      </c>
      <c r="BB157" s="261">
        <f>IF(AZ157=2,G157,0)</f>
        <v>0</v>
      </c>
      <c r="BC157" s="261">
        <f>IF(AZ157=3,G157,0)</f>
        <v>0</v>
      </c>
      <c r="BD157" s="261">
        <f>IF(AZ157=4,G157,0)</f>
        <v>0</v>
      </c>
      <c r="BE157" s="261">
        <f>IF(AZ157=5,G157,0)</f>
        <v>0</v>
      </c>
      <c r="CA157" s="292">
        <v>1</v>
      </c>
      <c r="CB157" s="292">
        <v>1</v>
      </c>
    </row>
    <row r="158" spans="1:80">
      <c r="A158" s="301"/>
      <c r="B158" s="302"/>
      <c r="C158" s="303" t="s">
        <v>207</v>
      </c>
      <c r="D158" s="304"/>
      <c r="E158" s="304"/>
      <c r="F158" s="304"/>
      <c r="G158" s="305"/>
      <c r="I158" s="306"/>
      <c r="K158" s="306"/>
      <c r="L158" s="307" t="s">
        <v>207</v>
      </c>
      <c r="O158" s="292">
        <v>3</v>
      </c>
    </row>
    <row r="159" spans="1:80">
      <c r="A159" s="301"/>
      <c r="B159" s="308"/>
      <c r="C159" s="309" t="s">
        <v>534</v>
      </c>
      <c r="D159" s="310"/>
      <c r="E159" s="311">
        <v>60.8</v>
      </c>
      <c r="F159" s="312"/>
      <c r="G159" s="313"/>
      <c r="H159" s="314"/>
      <c r="I159" s="306"/>
      <c r="J159" s="315"/>
      <c r="K159" s="306"/>
      <c r="M159" s="307" t="s">
        <v>534</v>
      </c>
      <c r="O159" s="292"/>
    </row>
    <row r="160" spans="1:80">
      <c r="A160" s="293">
        <v>45</v>
      </c>
      <c r="B160" s="294" t="s">
        <v>535</v>
      </c>
      <c r="C160" s="295" t="s">
        <v>536</v>
      </c>
      <c r="D160" s="296" t="s">
        <v>127</v>
      </c>
      <c r="E160" s="297">
        <v>114</v>
      </c>
      <c r="F160" s="297">
        <v>0</v>
      </c>
      <c r="G160" s="298">
        <f>E160*F160</f>
        <v>0</v>
      </c>
      <c r="H160" s="299">
        <v>2.7999999999999998E-4</v>
      </c>
      <c r="I160" s="300">
        <f>E160*H160</f>
        <v>3.1919999999999997E-2</v>
      </c>
      <c r="J160" s="299">
        <v>0</v>
      </c>
      <c r="K160" s="300">
        <f>E160*J160</f>
        <v>0</v>
      </c>
      <c r="O160" s="292">
        <v>2</v>
      </c>
      <c r="AA160" s="261">
        <v>1</v>
      </c>
      <c r="AB160" s="261">
        <v>1</v>
      </c>
      <c r="AC160" s="261">
        <v>1</v>
      </c>
      <c r="AZ160" s="261">
        <v>1</v>
      </c>
      <c r="BA160" s="261">
        <f>IF(AZ160=1,G160,0)</f>
        <v>0</v>
      </c>
      <c r="BB160" s="261">
        <f>IF(AZ160=2,G160,0)</f>
        <v>0</v>
      </c>
      <c r="BC160" s="261">
        <f>IF(AZ160=3,G160,0)</f>
        <v>0</v>
      </c>
      <c r="BD160" s="261">
        <f>IF(AZ160=4,G160,0)</f>
        <v>0</v>
      </c>
      <c r="BE160" s="261">
        <f>IF(AZ160=5,G160,0)</f>
        <v>0</v>
      </c>
      <c r="CA160" s="292">
        <v>1</v>
      </c>
      <c r="CB160" s="292">
        <v>1</v>
      </c>
    </row>
    <row r="161" spans="1:80">
      <c r="A161" s="301"/>
      <c r="B161" s="302"/>
      <c r="C161" s="303" t="s">
        <v>207</v>
      </c>
      <c r="D161" s="304"/>
      <c r="E161" s="304"/>
      <c r="F161" s="304"/>
      <c r="G161" s="305"/>
      <c r="I161" s="306"/>
      <c r="K161" s="306"/>
      <c r="L161" s="307" t="s">
        <v>207</v>
      </c>
      <c r="O161" s="292">
        <v>3</v>
      </c>
    </row>
    <row r="162" spans="1:80" ht="22.5">
      <c r="A162" s="301"/>
      <c r="B162" s="308"/>
      <c r="C162" s="309" t="s">
        <v>537</v>
      </c>
      <c r="D162" s="310"/>
      <c r="E162" s="311">
        <v>114</v>
      </c>
      <c r="F162" s="312"/>
      <c r="G162" s="313"/>
      <c r="H162" s="314"/>
      <c r="I162" s="306"/>
      <c r="J162" s="315"/>
      <c r="K162" s="306"/>
      <c r="M162" s="307" t="s">
        <v>537</v>
      </c>
      <c r="O162" s="292"/>
    </row>
    <row r="163" spans="1:80">
      <c r="A163" s="293">
        <v>46</v>
      </c>
      <c r="B163" s="294" t="s">
        <v>538</v>
      </c>
      <c r="C163" s="295" t="s">
        <v>539</v>
      </c>
      <c r="D163" s="296" t="s">
        <v>127</v>
      </c>
      <c r="E163" s="297">
        <v>125.4</v>
      </c>
      <c r="F163" s="297">
        <v>0</v>
      </c>
      <c r="G163" s="298">
        <f>E163*F163</f>
        <v>0</v>
      </c>
      <c r="H163" s="299">
        <v>3.0000000000000001E-3</v>
      </c>
      <c r="I163" s="300">
        <f>E163*H163</f>
        <v>0.37620000000000003</v>
      </c>
      <c r="J163" s="299"/>
      <c r="K163" s="300">
        <f>E163*J163</f>
        <v>0</v>
      </c>
      <c r="O163" s="292">
        <v>2</v>
      </c>
      <c r="AA163" s="261">
        <v>3</v>
      </c>
      <c r="AB163" s="261">
        <v>1</v>
      </c>
      <c r="AC163" s="261">
        <v>69370150</v>
      </c>
      <c r="AZ163" s="261">
        <v>1</v>
      </c>
      <c r="BA163" s="261">
        <f>IF(AZ163=1,G163,0)</f>
        <v>0</v>
      </c>
      <c r="BB163" s="261">
        <f>IF(AZ163=2,G163,0)</f>
        <v>0</v>
      </c>
      <c r="BC163" s="261">
        <f>IF(AZ163=3,G163,0)</f>
        <v>0</v>
      </c>
      <c r="BD163" s="261">
        <f>IF(AZ163=4,G163,0)</f>
        <v>0</v>
      </c>
      <c r="BE163" s="261">
        <f>IF(AZ163=5,G163,0)</f>
        <v>0</v>
      </c>
      <c r="CA163" s="292">
        <v>3</v>
      </c>
      <c r="CB163" s="292">
        <v>1</v>
      </c>
    </row>
    <row r="164" spans="1:80">
      <c r="A164" s="301"/>
      <c r="B164" s="302"/>
      <c r="C164" s="303" t="s">
        <v>207</v>
      </c>
      <c r="D164" s="304"/>
      <c r="E164" s="304"/>
      <c r="F164" s="304"/>
      <c r="G164" s="305"/>
      <c r="I164" s="306"/>
      <c r="K164" s="306"/>
      <c r="L164" s="307" t="s">
        <v>207</v>
      </c>
      <c r="O164" s="292">
        <v>3</v>
      </c>
    </row>
    <row r="165" spans="1:80">
      <c r="A165" s="301"/>
      <c r="B165" s="308"/>
      <c r="C165" s="309" t="s">
        <v>540</v>
      </c>
      <c r="D165" s="310"/>
      <c r="E165" s="311">
        <v>125.4</v>
      </c>
      <c r="F165" s="312"/>
      <c r="G165" s="313"/>
      <c r="H165" s="314"/>
      <c r="I165" s="306"/>
      <c r="J165" s="315"/>
      <c r="K165" s="306"/>
      <c r="M165" s="307" t="s">
        <v>540</v>
      </c>
      <c r="O165" s="292"/>
    </row>
    <row r="166" spans="1:80">
      <c r="A166" s="316"/>
      <c r="B166" s="317" t="s">
        <v>98</v>
      </c>
      <c r="C166" s="318" t="s">
        <v>531</v>
      </c>
      <c r="D166" s="319"/>
      <c r="E166" s="320"/>
      <c r="F166" s="321"/>
      <c r="G166" s="322">
        <f>SUM(G156:G165)</f>
        <v>0</v>
      </c>
      <c r="H166" s="323"/>
      <c r="I166" s="324">
        <f>SUM(I156:I165)</f>
        <v>107.02091999999999</v>
      </c>
      <c r="J166" s="323"/>
      <c r="K166" s="324">
        <f>SUM(K156:K165)</f>
        <v>0</v>
      </c>
      <c r="O166" s="292">
        <v>4</v>
      </c>
      <c r="BA166" s="325">
        <f>SUM(BA156:BA165)</f>
        <v>0</v>
      </c>
      <c r="BB166" s="325">
        <f>SUM(BB156:BB165)</f>
        <v>0</v>
      </c>
      <c r="BC166" s="325">
        <f>SUM(BC156:BC165)</f>
        <v>0</v>
      </c>
      <c r="BD166" s="325">
        <f>SUM(BD156:BD165)</f>
        <v>0</v>
      </c>
      <c r="BE166" s="325">
        <f>SUM(BE156:BE165)</f>
        <v>0</v>
      </c>
    </row>
    <row r="167" spans="1:80">
      <c r="A167" s="282" t="s">
        <v>97</v>
      </c>
      <c r="B167" s="283" t="s">
        <v>238</v>
      </c>
      <c r="C167" s="284" t="s">
        <v>239</v>
      </c>
      <c r="D167" s="285"/>
      <c r="E167" s="286"/>
      <c r="F167" s="286"/>
      <c r="G167" s="287"/>
      <c r="H167" s="288"/>
      <c r="I167" s="289"/>
      <c r="J167" s="290"/>
      <c r="K167" s="291"/>
      <c r="O167" s="292">
        <v>1</v>
      </c>
    </row>
    <row r="168" spans="1:80">
      <c r="A168" s="293">
        <v>47</v>
      </c>
      <c r="B168" s="294" t="s">
        <v>541</v>
      </c>
      <c r="C168" s="295" t="s">
        <v>542</v>
      </c>
      <c r="D168" s="296" t="s">
        <v>127</v>
      </c>
      <c r="E168" s="297">
        <v>130</v>
      </c>
      <c r="F168" s="297">
        <v>0</v>
      </c>
      <c r="G168" s="298">
        <f>E168*F168</f>
        <v>0</v>
      </c>
      <c r="H168" s="299">
        <v>0</v>
      </c>
      <c r="I168" s="300">
        <f>E168*H168</f>
        <v>0</v>
      </c>
      <c r="J168" s="299">
        <v>0</v>
      </c>
      <c r="K168" s="300">
        <f>E168*J168</f>
        <v>0</v>
      </c>
      <c r="O168" s="292">
        <v>2</v>
      </c>
      <c r="AA168" s="261">
        <v>1</v>
      </c>
      <c r="AB168" s="261">
        <v>1</v>
      </c>
      <c r="AC168" s="261">
        <v>1</v>
      </c>
      <c r="AZ168" s="261">
        <v>1</v>
      </c>
      <c r="BA168" s="261">
        <f>IF(AZ168=1,G168,0)</f>
        <v>0</v>
      </c>
      <c r="BB168" s="261">
        <f>IF(AZ168=2,G168,0)</f>
        <v>0</v>
      </c>
      <c r="BC168" s="261">
        <f>IF(AZ168=3,G168,0)</f>
        <v>0</v>
      </c>
      <c r="BD168" s="261">
        <f>IF(AZ168=4,G168,0)</f>
        <v>0</v>
      </c>
      <c r="BE168" s="261">
        <f>IF(AZ168=5,G168,0)</f>
        <v>0</v>
      </c>
      <c r="CA168" s="292">
        <v>1</v>
      </c>
      <c r="CB168" s="292">
        <v>1</v>
      </c>
    </row>
    <row r="169" spans="1:80">
      <c r="A169" s="301"/>
      <c r="B169" s="302"/>
      <c r="C169" s="303" t="s">
        <v>543</v>
      </c>
      <c r="D169" s="304"/>
      <c r="E169" s="304"/>
      <c r="F169" s="304"/>
      <c r="G169" s="305"/>
      <c r="I169" s="306"/>
      <c r="K169" s="306"/>
      <c r="L169" s="307" t="s">
        <v>543</v>
      </c>
      <c r="O169" s="292">
        <v>3</v>
      </c>
    </row>
    <row r="170" spans="1:80">
      <c r="A170" s="301"/>
      <c r="B170" s="302"/>
      <c r="C170" s="303" t="s">
        <v>544</v>
      </c>
      <c r="D170" s="304"/>
      <c r="E170" s="304"/>
      <c r="F170" s="304"/>
      <c r="G170" s="305"/>
      <c r="I170" s="306"/>
      <c r="K170" s="306"/>
      <c r="L170" s="307" t="s">
        <v>544</v>
      </c>
      <c r="O170" s="292">
        <v>3</v>
      </c>
    </row>
    <row r="171" spans="1:80">
      <c r="A171" s="301"/>
      <c r="B171" s="302"/>
      <c r="C171" s="303" t="s">
        <v>207</v>
      </c>
      <c r="D171" s="304"/>
      <c r="E171" s="304"/>
      <c r="F171" s="304"/>
      <c r="G171" s="305"/>
      <c r="I171" s="306"/>
      <c r="K171" s="306"/>
      <c r="L171" s="307" t="s">
        <v>207</v>
      </c>
      <c r="O171" s="292">
        <v>3</v>
      </c>
    </row>
    <row r="172" spans="1:80">
      <c r="A172" s="293">
        <v>48</v>
      </c>
      <c r="B172" s="294" t="s">
        <v>545</v>
      </c>
      <c r="C172" s="295" t="s">
        <v>546</v>
      </c>
      <c r="D172" s="296" t="s">
        <v>127</v>
      </c>
      <c r="E172" s="297">
        <v>74.25</v>
      </c>
      <c r="F172" s="297">
        <v>0</v>
      </c>
      <c r="G172" s="298">
        <f>E172*F172</f>
        <v>0</v>
      </c>
      <c r="H172" s="299">
        <v>0.93642000000000003</v>
      </c>
      <c r="I172" s="300">
        <f>E172*H172</f>
        <v>69.529184999999998</v>
      </c>
      <c r="J172" s="299">
        <v>0</v>
      </c>
      <c r="K172" s="300">
        <f>E172*J172</f>
        <v>0</v>
      </c>
      <c r="O172" s="292">
        <v>2</v>
      </c>
      <c r="AA172" s="261">
        <v>1</v>
      </c>
      <c r="AB172" s="261">
        <v>1</v>
      </c>
      <c r="AC172" s="261">
        <v>1</v>
      </c>
      <c r="AZ172" s="261">
        <v>1</v>
      </c>
      <c r="BA172" s="261">
        <f>IF(AZ172=1,G172,0)</f>
        <v>0</v>
      </c>
      <c r="BB172" s="261">
        <f>IF(AZ172=2,G172,0)</f>
        <v>0</v>
      </c>
      <c r="BC172" s="261">
        <f>IF(AZ172=3,G172,0)</f>
        <v>0</v>
      </c>
      <c r="BD172" s="261">
        <f>IF(AZ172=4,G172,0)</f>
        <v>0</v>
      </c>
      <c r="BE172" s="261">
        <f>IF(AZ172=5,G172,0)</f>
        <v>0</v>
      </c>
      <c r="CA172" s="292">
        <v>1</v>
      </c>
      <c r="CB172" s="292">
        <v>1</v>
      </c>
    </row>
    <row r="173" spans="1:80">
      <c r="A173" s="301"/>
      <c r="B173" s="302"/>
      <c r="C173" s="303" t="s">
        <v>207</v>
      </c>
      <c r="D173" s="304"/>
      <c r="E173" s="304"/>
      <c r="F173" s="304"/>
      <c r="G173" s="305"/>
      <c r="I173" s="306"/>
      <c r="K173" s="306"/>
      <c r="L173" s="307" t="s">
        <v>207</v>
      </c>
      <c r="O173" s="292">
        <v>3</v>
      </c>
    </row>
    <row r="174" spans="1:80">
      <c r="A174" s="301"/>
      <c r="B174" s="308"/>
      <c r="C174" s="309" t="s">
        <v>547</v>
      </c>
      <c r="D174" s="310"/>
      <c r="E174" s="311">
        <v>74.25</v>
      </c>
      <c r="F174" s="312"/>
      <c r="G174" s="313"/>
      <c r="H174" s="314"/>
      <c r="I174" s="306"/>
      <c r="J174" s="315"/>
      <c r="K174" s="306"/>
      <c r="M174" s="307" t="s">
        <v>547</v>
      </c>
      <c r="O174" s="292"/>
    </row>
    <row r="175" spans="1:80">
      <c r="A175" s="293">
        <v>49</v>
      </c>
      <c r="B175" s="294" t="s">
        <v>548</v>
      </c>
      <c r="C175" s="295" t="s">
        <v>549</v>
      </c>
      <c r="D175" s="296" t="s">
        <v>228</v>
      </c>
      <c r="E175" s="297">
        <v>130</v>
      </c>
      <c r="F175" s="297">
        <v>0</v>
      </c>
      <c r="G175" s="298">
        <f>E175*F175</f>
        <v>0</v>
      </c>
      <c r="H175" s="299">
        <v>2.27136</v>
      </c>
      <c r="I175" s="300">
        <f>E175*H175</f>
        <v>295.27679999999998</v>
      </c>
      <c r="J175" s="299"/>
      <c r="K175" s="300">
        <f>E175*J175</f>
        <v>0</v>
      </c>
      <c r="O175" s="292">
        <v>2</v>
      </c>
      <c r="AA175" s="261">
        <v>12</v>
      </c>
      <c r="AB175" s="261">
        <v>0</v>
      </c>
      <c r="AC175" s="261">
        <v>26</v>
      </c>
      <c r="AZ175" s="261">
        <v>1</v>
      </c>
      <c r="BA175" s="261">
        <f>IF(AZ175=1,G175,0)</f>
        <v>0</v>
      </c>
      <c r="BB175" s="261">
        <f>IF(AZ175=2,G175,0)</f>
        <v>0</v>
      </c>
      <c r="BC175" s="261">
        <f>IF(AZ175=3,G175,0)</f>
        <v>0</v>
      </c>
      <c r="BD175" s="261">
        <f>IF(AZ175=4,G175,0)</f>
        <v>0</v>
      </c>
      <c r="BE175" s="261">
        <f>IF(AZ175=5,G175,0)</f>
        <v>0</v>
      </c>
      <c r="CA175" s="292">
        <v>12</v>
      </c>
      <c r="CB175" s="292">
        <v>0</v>
      </c>
    </row>
    <row r="176" spans="1:80">
      <c r="A176" s="301"/>
      <c r="B176" s="302"/>
      <c r="C176" s="303" t="s">
        <v>207</v>
      </c>
      <c r="D176" s="304"/>
      <c r="E176" s="304"/>
      <c r="F176" s="304"/>
      <c r="G176" s="305"/>
      <c r="I176" s="306"/>
      <c r="K176" s="306"/>
      <c r="L176" s="307" t="s">
        <v>207</v>
      </c>
      <c r="O176" s="292">
        <v>3</v>
      </c>
    </row>
    <row r="177" spans="1:80">
      <c r="A177" s="301"/>
      <c r="B177" s="308"/>
      <c r="C177" s="309" t="s">
        <v>550</v>
      </c>
      <c r="D177" s="310"/>
      <c r="E177" s="311">
        <v>130</v>
      </c>
      <c r="F177" s="312"/>
      <c r="G177" s="313"/>
      <c r="H177" s="314"/>
      <c r="I177" s="306"/>
      <c r="J177" s="315"/>
      <c r="K177" s="306"/>
      <c r="M177" s="307" t="s">
        <v>550</v>
      </c>
      <c r="O177" s="292"/>
    </row>
    <row r="178" spans="1:80">
      <c r="A178" s="316"/>
      <c r="B178" s="317" t="s">
        <v>98</v>
      </c>
      <c r="C178" s="318" t="s">
        <v>240</v>
      </c>
      <c r="D178" s="319"/>
      <c r="E178" s="320"/>
      <c r="F178" s="321"/>
      <c r="G178" s="322">
        <f>SUM(G167:G177)</f>
        <v>0</v>
      </c>
      <c r="H178" s="323"/>
      <c r="I178" s="324">
        <f>SUM(I167:I177)</f>
        <v>364.80598499999996</v>
      </c>
      <c r="J178" s="323"/>
      <c r="K178" s="324">
        <f>SUM(K167:K177)</f>
        <v>0</v>
      </c>
      <c r="O178" s="292">
        <v>4</v>
      </c>
      <c r="BA178" s="325">
        <f>SUM(BA167:BA177)</f>
        <v>0</v>
      </c>
      <c r="BB178" s="325">
        <f>SUM(BB167:BB177)</f>
        <v>0</v>
      </c>
      <c r="BC178" s="325">
        <f>SUM(BC167:BC177)</f>
        <v>0</v>
      </c>
      <c r="BD178" s="325">
        <f>SUM(BD167:BD177)</f>
        <v>0</v>
      </c>
      <c r="BE178" s="325">
        <f>SUM(BE167:BE177)</f>
        <v>0</v>
      </c>
    </row>
    <row r="179" spans="1:80">
      <c r="A179" s="282" t="s">
        <v>97</v>
      </c>
      <c r="B179" s="283" t="s">
        <v>551</v>
      </c>
      <c r="C179" s="284" t="s">
        <v>552</v>
      </c>
      <c r="D179" s="285"/>
      <c r="E179" s="286"/>
      <c r="F179" s="286"/>
      <c r="G179" s="287"/>
      <c r="H179" s="288"/>
      <c r="I179" s="289"/>
      <c r="J179" s="290"/>
      <c r="K179" s="291"/>
      <c r="O179" s="292">
        <v>1</v>
      </c>
    </row>
    <row r="180" spans="1:80">
      <c r="A180" s="293">
        <v>50</v>
      </c>
      <c r="B180" s="294" t="s">
        <v>554</v>
      </c>
      <c r="C180" s="295" t="s">
        <v>555</v>
      </c>
      <c r="D180" s="296" t="s">
        <v>113</v>
      </c>
      <c r="E180" s="297">
        <v>33</v>
      </c>
      <c r="F180" s="297">
        <v>0</v>
      </c>
      <c r="G180" s="298">
        <f>E180*F180</f>
        <v>0</v>
      </c>
      <c r="H180" s="299">
        <v>0</v>
      </c>
      <c r="I180" s="300">
        <f>E180*H180</f>
        <v>0</v>
      </c>
      <c r="J180" s="299">
        <v>0</v>
      </c>
      <c r="K180" s="300">
        <f>E180*J180</f>
        <v>0</v>
      </c>
      <c r="O180" s="292">
        <v>2</v>
      </c>
      <c r="AA180" s="261">
        <v>1</v>
      </c>
      <c r="AB180" s="261">
        <v>1</v>
      </c>
      <c r="AC180" s="261">
        <v>1</v>
      </c>
      <c r="AZ180" s="261">
        <v>1</v>
      </c>
      <c r="BA180" s="261">
        <f>IF(AZ180=1,G180,0)</f>
        <v>0</v>
      </c>
      <c r="BB180" s="261">
        <f>IF(AZ180=2,G180,0)</f>
        <v>0</v>
      </c>
      <c r="BC180" s="261">
        <f>IF(AZ180=3,G180,0)</f>
        <v>0</v>
      </c>
      <c r="BD180" s="261">
        <f>IF(AZ180=4,G180,0)</f>
        <v>0</v>
      </c>
      <c r="BE180" s="261">
        <f>IF(AZ180=5,G180,0)</f>
        <v>0</v>
      </c>
      <c r="CA180" s="292">
        <v>1</v>
      </c>
      <c r="CB180" s="292">
        <v>1</v>
      </c>
    </row>
    <row r="181" spans="1:80">
      <c r="A181" s="301"/>
      <c r="B181" s="302"/>
      <c r="C181" s="303" t="s">
        <v>207</v>
      </c>
      <c r="D181" s="304"/>
      <c r="E181" s="304"/>
      <c r="F181" s="304"/>
      <c r="G181" s="305"/>
      <c r="I181" s="306"/>
      <c r="K181" s="306"/>
      <c r="L181" s="307" t="s">
        <v>207</v>
      </c>
      <c r="O181" s="292">
        <v>3</v>
      </c>
    </row>
    <row r="182" spans="1:80">
      <c r="A182" s="293">
        <v>51</v>
      </c>
      <c r="B182" s="294" t="s">
        <v>556</v>
      </c>
      <c r="C182" s="295" t="s">
        <v>557</v>
      </c>
      <c r="D182" s="296" t="s">
        <v>113</v>
      </c>
      <c r="E182" s="297">
        <v>33</v>
      </c>
      <c r="F182" s="297">
        <v>0</v>
      </c>
      <c r="G182" s="298">
        <f>E182*F182</f>
        <v>0</v>
      </c>
      <c r="H182" s="299">
        <v>4.8000000000000001E-4</v>
      </c>
      <c r="I182" s="300">
        <f>E182*H182</f>
        <v>1.584E-2</v>
      </c>
      <c r="J182" s="299"/>
      <c r="K182" s="300">
        <f>E182*J182</f>
        <v>0</v>
      </c>
      <c r="O182" s="292">
        <v>2</v>
      </c>
      <c r="AA182" s="261">
        <v>3</v>
      </c>
      <c r="AB182" s="261">
        <v>1</v>
      </c>
      <c r="AC182" s="261" t="s">
        <v>556</v>
      </c>
      <c r="AZ182" s="261">
        <v>1</v>
      </c>
      <c r="BA182" s="261">
        <f>IF(AZ182=1,G182,0)</f>
        <v>0</v>
      </c>
      <c r="BB182" s="261">
        <f>IF(AZ182=2,G182,0)</f>
        <v>0</v>
      </c>
      <c r="BC182" s="261">
        <f>IF(AZ182=3,G182,0)</f>
        <v>0</v>
      </c>
      <c r="BD182" s="261">
        <f>IF(AZ182=4,G182,0)</f>
        <v>0</v>
      </c>
      <c r="BE182" s="261">
        <f>IF(AZ182=5,G182,0)</f>
        <v>0</v>
      </c>
      <c r="CA182" s="292">
        <v>3</v>
      </c>
      <c r="CB182" s="292">
        <v>1</v>
      </c>
    </row>
    <row r="183" spans="1:80">
      <c r="A183" s="301"/>
      <c r="B183" s="302"/>
      <c r="C183" s="303" t="s">
        <v>207</v>
      </c>
      <c r="D183" s="304"/>
      <c r="E183" s="304"/>
      <c r="F183" s="304"/>
      <c r="G183" s="305"/>
      <c r="I183" s="306"/>
      <c r="K183" s="306"/>
      <c r="L183" s="307" t="s">
        <v>207</v>
      </c>
      <c r="O183" s="292">
        <v>3</v>
      </c>
    </row>
    <row r="184" spans="1:80">
      <c r="A184" s="316"/>
      <c r="B184" s="317" t="s">
        <v>98</v>
      </c>
      <c r="C184" s="318" t="s">
        <v>553</v>
      </c>
      <c r="D184" s="319"/>
      <c r="E184" s="320"/>
      <c r="F184" s="321"/>
      <c r="G184" s="322">
        <f>SUM(G179:G183)</f>
        <v>0</v>
      </c>
      <c r="H184" s="323"/>
      <c r="I184" s="324">
        <f>SUM(I179:I183)</f>
        <v>1.584E-2</v>
      </c>
      <c r="J184" s="323"/>
      <c r="K184" s="324">
        <f>SUM(K179:K183)</f>
        <v>0</v>
      </c>
      <c r="O184" s="292">
        <v>4</v>
      </c>
      <c r="BA184" s="325">
        <f>SUM(BA179:BA183)</f>
        <v>0</v>
      </c>
      <c r="BB184" s="325">
        <f>SUM(BB179:BB183)</f>
        <v>0</v>
      </c>
      <c r="BC184" s="325">
        <f>SUM(BC179:BC183)</f>
        <v>0</v>
      </c>
      <c r="BD184" s="325">
        <f>SUM(BD179:BD183)</f>
        <v>0</v>
      </c>
      <c r="BE184" s="325">
        <f>SUM(BE179:BE183)</f>
        <v>0</v>
      </c>
    </row>
    <row r="185" spans="1:80">
      <c r="A185" s="282" t="s">
        <v>97</v>
      </c>
      <c r="B185" s="283" t="s">
        <v>255</v>
      </c>
      <c r="C185" s="284" t="s">
        <v>256</v>
      </c>
      <c r="D185" s="285"/>
      <c r="E185" s="286"/>
      <c r="F185" s="286"/>
      <c r="G185" s="287"/>
      <c r="H185" s="288"/>
      <c r="I185" s="289"/>
      <c r="J185" s="290"/>
      <c r="K185" s="291"/>
      <c r="O185" s="292">
        <v>1</v>
      </c>
    </row>
    <row r="186" spans="1:80">
      <c r="A186" s="293">
        <v>52</v>
      </c>
      <c r="B186" s="294" t="s">
        <v>558</v>
      </c>
      <c r="C186" s="295" t="s">
        <v>559</v>
      </c>
      <c r="D186" s="296" t="s">
        <v>113</v>
      </c>
      <c r="E186" s="297">
        <v>44.9</v>
      </c>
      <c r="F186" s="297">
        <v>0</v>
      </c>
      <c r="G186" s="298">
        <f>E186*F186</f>
        <v>0</v>
      </c>
      <c r="H186" s="299">
        <v>9.5E-4</v>
      </c>
      <c r="I186" s="300">
        <f>E186*H186</f>
        <v>4.2654999999999998E-2</v>
      </c>
      <c r="J186" s="299">
        <v>0</v>
      </c>
      <c r="K186" s="300">
        <f>E186*J186</f>
        <v>0</v>
      </c>
      <c r="O186" s="292">
        <v>2</v>
      </c>
      <c r="AA186" s="261">
        <v>1</v>
      </c>
      <c r="AB186" s="261">
        <v>1</v>
      </c>
      <c r="AC186" s="261">
        <v>1</v>
      </c>
      <c r="AZ186" s="261">
        <v>1</v>
      </c>
      <c r="BA186" s="261">
        <f>IF(AZ186=1,G186,0)</f>
        <v>0</v>
      </c>
      <c r="BB186" s="261">
        <f>IF(AZ186=2,G186,0)</f>
        <v>0</v>
      </c>
      <c r="BC186" s="261">
        <f>IF(AZ186=3,G186,0)</f>
        <v>0</v>
      </c>
      <c r="BD186" s="261">
        <f>IF(AZ186=4,G186,0)</f>
        <v>0</v>
      </c>
      <c r="BE186" s="261">
        <f>IF(AZ186=5,G186,0)</f>
        <v>0</v>
      </c>
      <c r="CA186" s="292">
        <v>1</v>
      </c>
      <c r="CB186" s="292">
        <v>1</v>
      </c>
    </row>
    <row r="187" spans="1:80">
      <c r="A187" s="301"/>
      <c r="B187" s="302"/>
      <c r="C187" s="303" t="s">
        <v>207</v>
      </c>
      <c r="D187" s="304"/>
      <c r="E187" s="304"/>
      <c r="F187" s="304"/>
      <c r="G187" s="305"/>
      <c r="I187" s="306"/>
      <c r="K187" s="306"/>
      <c r="L187" s="307" t="s">
        <v>207</v>
      </c>
      <c r="O187" s="292">
        <v>3</v>
      </c>
    </row>
    <row r="188" spans="1:80">
      <c r="A188" s="301"/>
      <c r="B188" s="308"/>
      <c r="C188" s="309" t="s">
        <v>560</v>
      </c>
      <c r="D188" s="310"/>
      <c r="E188" s="311">
        <v>37.9</v>
      </c>
      <c r="F188" s="312"/>
      <c r="G188" s="313"/>
      <c r="H188" s="314"/>
      <c r="I188" s="306"/>
      <c r="J188" s="315"/>
      <c r="K188" s="306"/>
      <c r="M188" s="307" t="s">
        <v>560</v>
      </c>
      <c r="O188" s="292"/>
    </row>
    <row r="189" spans="1:80">
      <c r="A189" s="301"/>
      <c r="B189" s="308"/>
      <c r="C189" s="309" t="s">
        <v>561</v>
      </c>
      <c r="D189" s="310"/>
      <c r="E189" s="311">
        <v>7</v>
      </c>
      <c r="F189" s="312"/>
      <c r="G189" s="313"/>
      <c r="H189" s="314"/>
      <c r="I189" s="306"/>
      <c r="J189" s="315"/>
      <c r="K189" s="306"/>
      <c r="M189" s="307">
        <v>7</v>
      </c>
      <c r="O189" s="292"/>
    </row>
    <row r="190" spans="1:80">
      <c r="A190" s="293">
        <v>53</v>
      </c>
      <c r="B190" s="294" t="s">
        <v>562</v>
      </c>
      <c r="C190" s="295" t="s">
        <v>563</v>
      </c>
      <c r="D190" s="296" t="s">
        <v>113</v>
      </c>
      <c r="E190" s="297">
        <v>36.1</v>
      </c>
      <c r="F190" s="297">
        <v>0</v>
      </c>
      <c r="G190" s="298">
        <f>E190*F190</f>
        <v>0</v>
      </c>
      <c r="H190" s="299">
        <v>3.1280000000000002E-2</v>
      </c>
      <c r="I190" s="300">
        <f>E190*H190</f>
        <v>1.1292080000000002</v>
      </c>
      <c r="J190" s="299">
        <v>0</v>
      </c>
      <c r="K190" s="300">
        <f>E190*J190</f>
        <v>0</v>
      </c>
      <c r="O190" s="292">
        <v>2</v>
      </c>
      <c r="AA190" s="261">
        <v>1</v>
      </c>
      <c r="AB190" s="261">
        <v>1</v>
      </c>
      <c r="AC190" s="261">
        <v>1</v>
      </c>
      <c r="AZ190" s="261">
        <v>1</v>
      </c>
      <c r="BA190" s="261">
        <f>IF(AZ190=1,G190,0)</f>
        <v>0</v>
      </c>
      <c r="BB190" s="261">
        <f>IF(AZ190=2,G190,0)</f>
        <v>0</v>
      </c>
      <c r="BC190" s="261">
        <f>IF(AZ190=3,G190,0)</f>
        <v>0</v>
      </c>
      <c r="BD190" s="261">
        <f>IF(AZ190=4,G190,0)</f>
        <v>0</v>
      </c>
      <c r="BE190" s="261">
        <f>IF(AZ190=5,G190,0)</f>
        <v>0</v>
      </c>
      <c r="CA190" s="292">
        <v>1</v>
      </c>
      <c r="CB190" s="292">
        <v>1</v>
      </c>
    </row>
    <row r="191" spans="1:80">
      <c r="A191" s="301"/>
      <c r="B191" s="302"/>
      <c r="C191" s="303" t="s">
        <v>207</v>
      </c>
      <c r="D191" s="304"/>
      <c r="E191" s="304"/>
      <c r="F191" s="304"/>
      <c r="G191" s="305"/>
      <c r="I191" s="306"/>
      <c r="K191" s="306"/>
      <c r="L191" s="307" t="s">
        <v>207</v>
      </c>
      <c r="O191" s="292">
        <v>3</v>
      </c>
    </row>
    <row r="192" spans="1:80">
      <c r="A192" s="301"/>
      <c r="B192" s="308"/>
      <c r="C192" s="309" t="s">
        <v>564</v>
      </c>
      <c r="D192" s="310"/>
      <c r="E192" s="311">
        <v>36.1</v>
      </c>
      <c r="F192" s="312"/>
      <c r="G192" s="313"/>
      <c r="H192" s="314"/>
      <c r="I192" s="306"/>
      <c r="J192" s="315"/>
      <c r="K192" s="306"/>
      <c r="M192" s="307" t="s">
        <v>564</v>
      </c>
      <c r="O192" s="292"/>
    </row>
    <row r="193" spans="1:80">
      <c r="A193" s="293">
        <v>54</v>
      </c>
      <c r="B193" s="294" t="s">
        <v>565</v>
      </c>
      <c r="C193" s="295" t="s">
        <v>566</v>
      </c>
      <c r="D193" s="296" t="s">
        <v>127</v>
      </c>
      <c r="E193" s="297">
        <v>36.1</v>
      </c>
      <c r="F193" s="297">
        <v>0</v>
      </c>
      <c r="G193" s="298">
        <f>E193*F193</f>
        <v>0</v>
      </c>
      <c r="H193" s="299">
        <v>3.1700000000000001E-3</v>
      </c>
      <c r="I193" s="300">
        <f>E193*H193</f>
        <v>0.11443700000000001</v>
      </c>
      <c r="J193" s="299">
        <v>0</v>
      </c>
      <c r="K193" s="300">
        <f>E193*J193</f>
        <v>0</v>
      </c>
      <c r="O193" s="292">
        <v>2</v>
      </c>
      <c r="AA193" s="261">
        <v>1</v>
      </c>
      <c r="AB193" s="261">
        <v>1</v>
      </c>
      <c r="AC193" s="261">
        <v>1</v>
      </c>
      <c r="AZ193" s="261">
        <v>1</v>
      </c>
      <c r="BA193" s="261">
        <f>IF(AZ193=1,G193,0)</f>
        <v>0</v>
      </c>
      <c r="BB193" s="261">
        <f>IF(AZ193=2,G193,0)</f>
        <v>0</v>
      </c>
      <c r="BC193" s="261">
        <f>IF(AZ193=3,G193,0)</f>
        <v>0</v>
      </c>
      <c r="BD193" s="261">
        <f>IF(AZ193=4,G193,0)</f>
        <v>0</v>
      </c>
      <c r="BE193" s="261">
        <f>IF(AZ193=5,G193,0)</f>
        <v>0</v>
      </c>
      <c r="CA193" s="292">
        <v>1</v>
      </c>
      <c r="CB193" s="292">
        <v>1</v>
      </c>
    </row>
    <row r="194" spans="1:80">
      <c r="A194" s="301"/>
      <c r="B194" s="302"/>
      <c r="C194" s="303" t="s">
        <v>207</v>
      </c>
      <c r="D194" s="304"/>
      <c r="E194" s="304"/>
      <c r="F194" s="304"/>
      <c r="G194" s="305"/>
      <c r="I194" s="306"/>
      <c r="K194" s="306"/>
      <c r="L194" s="307" t="s">
        <v>207</v>
      </c>
      <c r="O194" s="292">
        <v>3</v>
      </c>
    </row>
    <row r="195" spans="1:80">
      <c r="A195" s="301"/>
      <c r="B195" s="308"/>
      <c r="C195" s="309" t="s">
        <v>567</v>
      </c>
      <c r="D195" s="310"/>
      <c r="E195" s="311">
        <v>36.1</v>
      </c>
      <c r="F195" s="312"/>
      <c r="G195" s="313"/>
      <c r="H195" s="314"/>
      <c r="I195" s="306"/>
      <c r="J195" s="315"/>
      <c r="K195" s="306"/>
      <c r="M195" s="307" t="s">
        <v>567</v>
      </c>
      <c r="O195" s="292"/>
    </row>
    <row r="196" spans="1:80">
      <c r="A196" s="293">
        <v>55</v>
      </c>
      <c r="B196" s="294" t="s">
        <v>568</v>
      </c>
      <c r="C196" s="295" t="s">
        <v>569</v>
      </c>
      <c r="D196" s="296" t="s">
        <v>113</v>
      </c>
      <c r="E196" s="297">
        <v>36.1</v>
      </c>
      <c r="F196" s="297">
        <v>0</v>
      </c>
      <c r="G196" s="298">
        <f>E196*F196</f>
        <v>0</v>
      </c>
      <c r="H196" s="299">
        <v>0</v>
      </c>
      <c r="I196" s="300">
        <f>E196*H196</f>
        <v>0</v>
      </c>
      <c r="J196" s="299"/>
      <c r="K196" s="300">
        <f>E196*J196</f>
        <v>0</v>
      </c>
      <c r="O196" s="292">
        <v>2</v>
      </c>
      <c r="AA196" s="261">
        <v>12</v>
      </c>
      <c r="AB196" s="261">
        <v>0</v>
      </c>
      <c r="AC196" s="261">
        <v>73</v>
      </c>
      <c r="AZ196" s="261">
        <v>1</v>
      </c>
      <c r="BA196" s="261">
        <f>IF(AZ196=1,G196,0)</f>
        <v>0</v>
      </c>
      <c r="BB196" s="261">
        <f>IF(AZ196=2,G196,0)</f>
        <v>0</v>
      </c>
      <c r="BC196" s="261">
        <f>IF(AZ196=3,G196,0)</f>
        <v>0</v>
      </c>
      <c r="BD196" s="261">
        <f>IF(AZ196=4,G196,0)</f>
        <v>0</v>
      </c>
      <c r="BE196" s="261">
        <f>IF(AZ196=5,G196,0)</f>
        <v>0</v>
      </c>
      <c r="CA196" s="292">
        <v>12</v>
      </c>
      <c r="CB196" s="292">
        <v>0</v>
      </c>
    </row>
    <row r="197" spans="1:80">
      <c r="A197" s="301"/>
      <c r="B197" s="302"/>
      <c r="C197" s="303" t="s">
        <v>207</v>
      </c>
      <c r="D197" s="304"/>
      <c r="E197" s="304"/>
      <c r="F197" s="304"/>
      <c r="G197" s="305"/>
      <c r="I197" s="306"/>
      <c r="K197" s="306"/>
      <c r="L197" s="307" t="s">
        <v>207</v>
      </c>
      <c r="O197" s="292">
        <v>3</v>
      </c>
    </row>
    <row r="198" spans="1:80">
      <c r="A198" s="301"/>
      <c r="B198" s="308"/>
      <c r="C198" s="309" t="s">
        <v>564</v>
      </c>
      <c r="D198" s="310"/>
      <c r="E198" s="311">
        <v>36.1</v>
      </c>
      <c r="F198" s="312"/>
      <c r="G198" s="313"/>
      <c r="H198" s="314"/>
      <c r="I198" s="306"/>
      <c r="J198" s="315"/>
      <c r="K198" s="306"/>
      <c r="M198" s="307" t="s">
        <v>564</v>
      </c>
      <c r="O198" s="292"/>
    </row>
    <row r="199" spans="1:80">
      <c r="A199" s="316"/>
      <c r="B199" s="317" t="s">
        <v>98</v>
      </c>
      <c r="C199" s="318" t="s">
        <v>257</v>
      </c>
      <c r="D199" s="319"/>
      <c r="E199" s="320"/>
      <c r="F199" s="321"/>
      <c r="G199" s="322">
        <f>SUM(G185:G198)</f>
        <v>0</v>
      </c>
      <c r="H199" s="323"/>
      <c r="I199" s="324">
        <f>SUM(I185:I198)</f>
        <v>1.2863000000000002</v>
      </c>
      <c r="J199" s="323"/>
      <c r="K199" s="324">
        <f>SUM(K185:K198)</f>
        <v>0</v>
      </c>
      <c r="O199" s="292">
        <v>4</v>
      </c>
      <c r="BA199" s="325">
        <f>SUM(BA185:BA198)</f>
        <v>0</v>
      </c>
      <c r="BB199" s="325">
        <f>SUM(BB185:BB198)</f>
        <v>0</v>
      </c>
      <c r="BC199" s="325">
        <f>SUM(BC185:BC198)</f>
        <v>0</v>
      </c>
      <c r="BD199" s="325">
        <f>SUM(BD185:BD198)</f>
        <v>0</v>
      </c>
      <c r="BE199" s="325">
        <f>SUM(BE185:BE198)</f>
        <v>0</v>
      </c>
    </row>
    <row r="200" spans="1:80">
      <c r="A200" s="282" t="s">
        <v>97</v>
      </c>
      <c r="B200" s="283" t="s">
        <v>260</v>
      </c>
      <c r="C200" s="284" t="s">
        <v>261</v>
      </c>
      <c r="D200" s="285"/>
      <c r="E200" s="286"/>
      <c r="F200" s="286"/>
      <c r="G200" s="287"/>
      <c r="H200" s="288"/>
      <c r="I200" s="289"/>
      <c r="J200" s="290"/>
      <c r="K200" s="291"/>
      <c r="O200" s="292">
        <v>1</v>
      </c>
    </row>
    <row r="201" spans="1:80">
      <c r="A201" s="293">
        <v>56</v>
      </c>
      <c r="B201" s="294" t="s">
        <v>263</v>
      </c>
      <c r="C201" s="295" t="s">
        <v>264</v>
      </c>
      <c r="D201" s="296" t="s">
        <v>127</v>
      </c>
      <c r="E201" s="297">
        <v>160</v>
      </c>
      <c r="F201" s="297">
        <v>0</v>
      </c>
      <c r="G201" s="298">
        <f>E201*F201</f>
        <v>0</v>
      </c>
      <c r="H201" s="299">
        <v>3.338E-2</v>
      </c>
      <c r="I201" s="300">
        <f>E201*H201</f>
        <v>5.3407999999999998</v>
      </c>
      <c r="J201" s="299">
        <v>0</v>
      </c>
      <c r="K201" s="300">
        <f>E201*J201</f>
        <v>0</v>
      </c>
      <c r="O201" s="292">
        <v>2</v>
      </c>
      <c r="AA201" s="261">
        <v>1</v>
      </c>
      <c r="AB201" s="261">
        <v>1</v>
      </c>
      <c r="AC201" s="261">
        <v>1</v>
      </c>
      <c r="AZ201" s="261">
        <v>1</v>
      </c>
      <c r="BA201" s="261">
        <f>IF(AZ201=1,G201,0)</f>
        <v>0</v>
      </c>
      <c r="BB201" s="261">
        <f>IF(AZ201=2,G201,0)</f>
        <v>0</v>
      </c>
      <c r="BC201" s="261">
        <f>IF(AZ201=3,G201,0)</f>
        <v>0</v>
      </c>
      <c r="BD201" s="261">
        <f>IF(AZ201=4,G201,0)</f>
        <v>0</v>
      </c>
      <c r="BE201" s="261">
        <f>IF(AZ201=5,G201,0)</f>
        <v>0</v>
      </c>
      <c r="CA201" s="292">
        <v>1</v>
      </c>
      <c r="CB201" s="292">
        <v>1</v>
      </c>
    </row>
    <row r="202" spans="1:80">
      <c r="A202" s="301"/>
      <c r="B202" s="302"/>
      <c r="C202" s="303" t="s">
        <v>207</v>
      </c>
      <c r="D202" s="304"/>
      <c r="E202" s="304"/>
      <c r="F202" s="304"/>
      <c r="G202" s="305"/>
      <c r="I202" s="306"/>
      <c r="K202" s="306"/>
      <c r="L202" s="307" t="s">
        <v>207</v>
      </c>
      <c r="O202" s="292">
        <v>3</v>
      </c>
    </row>
    <row r="203" spans="1:80">
      <c r="A203" s="301"/>
      <c r="B203" s="308"/>
      <c r="C203" s="309" t="s">
        <v>570</v>
      </c>
      <c r="D203" s="310"/>
      <c r="E203" s="311">
        <v>160</v>
      </c>
      <c r="F203" s="312"/>
      <c r="G203" s="313"/>
      <c r="H203" s="314"/>
      <c r="I203" s="306"/>
      <c r="J203" s="315"/>
      <c r="K203" s="306"/>
      <c r="M203" s="307" t="s">
        <v>570</v>
      </c>
      <c r="O203" s="292"/>
    </row>
    <row r="204" spans="1:80">
      <c r="A204" s="293">
        <v>57</v>
      </c>
      <c r="B204" s="294" t="s">
        <v>266</v>
      </c>
      <c r="C204" s="295" t="s">
        <v>267</v>
      </c>
      <c r="D204" s="296" t="s">
        <v>127</v>
      </c>
      <c r="E204" s="297">
        <v>160</v>
      </c>
      <c r="F204" s="297">
        <v>0</v>
      </c>
      <c r="G204" s="298">
        <f>E204*F204</f>
        <v>0</v>
      </c>
      <c r="H204" s="299">
        <v>0</v>
      </c>
      <c r="I204" s="300">
        <f>E204*H204</f>
        <v>0</v>
      </c>
      <c r="J204" s="299">
        <v>0</v>
      </c>
      <c r="K204" s="300">
        <f>E204*J204</f>
        <v>0</v>
      </c>
      <c r="O204" s="292">
        <v>2</v>
      </c>
      <c r="AA204" s="261">
        <v>1</v>
      </c>
      <c r="AB204" s="261">
        <v>1</v>
      </c>
      <c r="AC204" s="261">
        <v>1</v>
      </c>
      <c r="AZ204" s="261">
        <v>1</v>
      </c>
      <c r="BA204" s="261">
        <f>IF(AZ204=1,G204,0)</f>
        <v>0</v>
      </c>
      <c r="BB204" s="261">
        <f>IF(AZ204=2,G204,0)</f>
        <v>0</v>
      </c>
      <c r="BC204" s="261">
        <f>IF(AZ204=3,G204,0)</f>
        <v>0</v>
      </c>
      <c r="BD204" s="261">
        <f>IF(AZ204=4,G204,0)</f>
        <v>0</v>
      </c>
      <c r="BE204" s="261">
        <f>IF(AZ204=5,G204,0)</f>
        <v>0</v>
      </c>
      <c r="CA204" s="292">
        <v>1</v>
      </c>
      <c r="CB204" s="292">
        <v>1</v>
      </c>
    </row>
    <row r="205" spans="1:80">
      <c r="A205" s="301"/>
      <c r="B205" s="302"/>
      <c r="C205" s="303" t="s">
        <v>207</v>
      </c>
      <c r="D205" s="304"/>
      <c r="E205" s="304"/>
      <c r="F205" s="304"/>
      <c r="G205" s="305"/>
      <c r="I205" s="306"/>
      <c r="K205" s="306"/>
      <c r="L205" s="307" t="s">
        <v>207</v>
      </c>
      <c r="O205" s="292">
        <v>3</v>
      </c>
    </row>
    <row r="206" spans="1:80">
      <c r="A206" s="293">
        <v>58</v>
      </c>
      <c r="B206" s="294" t="s">
        <v>268</v>
      </c>
      <c r="C206" s="295" t="s">
        <v>269</v>
      </c>
      <c r="D206" s="296" t="s">
        <v>127</v>
      </c>
      <c r="E206" s="297">
        <v>160</v>
      </c>
      <c r="F206" s="297">
        <v>0</v>
      </c>
      <c r="G206" s="298">
        <f>E206*F206</f>
        <v>0</v>
      </c>
      <c r="H206" s="299">
        <v>0</v>
      </c>
      <c r="I206" s="300">
        <f>E206*H206</f>
        <v>0</v>
      </c>
      <c r="J206" s="299">
        <v>0</v>
      </c>
      <c r="K206" s="300">
        <f>E206*J206</f>
        <v>0</v>
      </c>
      <c r="O206" s="292">
        <v>2</v>
      </c>
      <c r="AA206" s="261">
        <v>1</v>
      </c>
      <c r="AB206" s="261">
        <v>1</v>
      </c>
      <c r="AC206" s="261">
        <v>1</v>
      </c>
      <c r="AZ206" s="261">
        <v>1</v>
      </c>
      <c r="BA206" s="261">
        <f>IF(AZ206=1,G206,0)</f>
        <v>0</v>
      </c>
      <c r="BB206" s="261">
        <f>IF(AZ206=2,G206,0)</f>
        <v>0</v>
      </c>
      <c r="BC206" s="261">
        <f>IF(AZ206=3,G206,0)</f>
        <v>0</v>
      </c>
      <c r="BD206" s="261">
        <f>IF(AZ206=4,G206,0)</f>
        <v>0</v>
      </c>
      <c r="BE206" s="261">
        <f>IF(AZ206=5,G206,0)</f>
        <v>0</v>
      </c>
      <c r="CA206" s="292">
        <v>1</v>
      </c>
      <c r="CB206" s="292">
        <v>1</v>
      </c>
    </row>
    <row r="207" spans="1:80">
      <c r="A207" s="301"/>
      <c r="B207" s="302"/>
      <c r="C207" s="303" t="s">
        <v>207</v>
      </c>
      <c r="D207" s="304"/>
      <c r="E207" s="304"/>
      <c r="F207" s="304"/>
      <c r="G207" s="305"/>
      <c r="I207" s="306"/>
      <c r="K207" s="306"/>
      <c r="L207" s="307" t="s">
        <v>207</v>
      </c>
      <c r="O207" s="292">
        <v>3</v>
      </c>
    </row>
    <row r="208" spans="1:80">
      <c r="A208" s="316"/>
      <c r="B208" s="317" t="s">
        <v>98</v>
      </c>
      <c r="C208" s="318" t="s">
        <v>262</v>
      </c>
      <c r="D208" s="319"/>
      <c r="E208" s="320"/>
      <c r="F208" s="321"/>
      <c r="G208" s="322">
        <f>SUM(G200:G207)</f>
        <v>0</v>
      </c>
      <c r="H208" s="323"/>
      <c r="I208" s="324">
        <f>SUM(I200:I207)</f>
        <v>5.3407999999999998</v>
      </c>
      <c r="J208" s="323"/>
      <c r="K208" s="324">
        <f>SUM(K200:K207)</f>
        <v>0</v>
      </c>
      <c r="O208" s="292">
        <v>4</v>
      </c>
      <c r="BA208" s="325">
        <f>SUM(BA200:BA207)</f>
        <v>0</v>
      </c>
      <c r="BB208" s="325">
        <f>SUM(BB200:BB207)</f>
        <v>0</v>
      </c>
      <c r="BC208" s="325">
        <f>SUM(BC200:BC207)</f>
        <v>0</v>
      </c>
      <c r="BD208" s="325">
        <f>SUM(BD200:BD207)</f>
        <v>0</v>
      </c>
      <c r="BE208" s="325">
        <f>SUM(BE200:BE207)</f>
        <v>0</v>
      </c>
    </row>
    <row r="209" spans="1:80">
      <c r="A209" s="282" t="s">
        <v>97</v>
      </c>
      <c r="B209" s="283" t="s">
        <v>270</v>
      </c>
      <c r="C209" s="284" t="s">
        <v>271</v>
      </c>
      <c r="D209" s="285"/>
      <c r="E209" s="286"/>
      <c r="F209" s="286"/>
      <c r="G209" s="287"/>
      <c r="H209" s="288"/>
      <c r="I209" s="289"/>
      <c r="J209" s="290"/>
      <c r="K209" s="291"/>
      <c r="O209" s="292">
        <v>1</v>
      </c>
    </row>
    <row r="210" spans="1:80">
      <c r="A210" s="293">
        <v>59</v>
      </c>
      <c r="B210" s="294" t="s">
        <v>273</v>
      </c>
      <c r="C210" s="295" t="s">
        <v>274</v>
      </c>
      <c r="D210" s="296" t="s">
        <v>275</v>
      </c>
      <c r="E210" s="297">
        <v>0.16270000000000001</v>
      </c>
      <c r="F210" s="297">
        <v>0</v>
      </c>
      <c r="G210" s="298">
        <f>E210*F210</f>
        <v>0</v>
      </c>
      <c r="H210" s="299">
        <v>1</v>
      </c>
      <c r="I210" s="300">
        <f>E210*H210</f>
        <v>0.16270000000000001</v>
      </c>
      <c r="J210" s="299"/>
      <c r="K210" s="300">
        <f>E210*J210</f>
        <v>0</v>
      </c>
      <c r="O210" s="292">
        <v>2</v>
      </c>
      <c r="AA210" s="261">
        <v>3</v>
      </c>
      <c r="AB210" s="261">
        <v>1</v>
      </c>
      <c r="AC210" s="261">
        <v>13211232</v>
      </c>
      <c r="AZ210" s="261">
        <v>1</v>
      </c>
      <c r="BA210" s="261">
        <f>IF(AZ210=1,G210,0)</f>
        <v>0</v>
      </c>
      <c r="BB210" s="261">
        <f>IF(AZ210=2,G210,0)</f>
        <v>0</v>
      </c>
      <c r="BC210" s="261">
        <f>IF(AZ210=3,G210,0)</f>
        <v>0</v>
      </c>
      <c r="BD210" s="261">
        <f>IF(AZ210=4,G210,0)</f>
        <v>0</v>
      </c>
      <c r="BE210" s="261">
        <f>IF(AZ210=5,G210,0)</f>
        <v>0</v>
      </c>
      <c r="CA210" s="292">
        <v>3</v>
      </c>
      <c r="CB210" s="292">
        <v>1</v>
      </c>
    </row>
    <row r="211" spans="1:80">
      <c r="A211" s="301"/>
      <c r="B211" s="302"/>
      <c r="C211" s="303" t="s">
        <v>279</v>
      </c>
      <c r="D211" s="304"/>
      <c r="E211" s="304"/>
      <c r="F211" s="304"/>
      <c r="G211" s="305"/>
      <c r="I211" s="306"/>
      <c r="K211" s="306"/>
      <c r="L211" s="307" t="s">
        <v>279</v>
      </c>
      <c r="O211" s="292">
        <v>3</v>
      </c>
    </row>
    <row r="212" spans="1:80">
      <c r="A212" s="301"/>
      <c r="B212" s="308"/>
      <c r="C212" s="309" t="s">
        <v>571</v>
      </c>
      <c r="D212" s="310"/>
      <c r="E212" s="311">
        <v>0.16270000000000001</v>
      </c>
      <c r="F212" s="312"/>
      <c r="G212" s="313"/>
      <c r="H212" s="314"/>
      <c r="I212" s="306"/>
      <c r="J212" s="315"/>
      <c r="K212" s="306"/>
      <c r="M212" s="307" t="s">
        <v>571</v>
      </c>
      <c r="O212" s="292"/>
    </row>
    <row r="213" spans="1:80">
      <c r="A213" s="293">
        <v>60</v>
      </c>
      <c r="B213" s="294" t="s">
        <v>277</v>
      </c>
      <c r="C213" s="295" t="s">
        <v>278</v>
      </c>
      <c r="D213" s="296" t="s">
        <v>113</v>
      </c>
      <c r="E213" s="297">
        <v>72</v>
      </c>
      <c r="F213" s="297">
        <v>0</v>
      </c>
      <c r="G213" s="298">
        <f>E213*F213</f>
        <v>0</v>
      </c>
      <c r="H213" s="299">
        <v>1.1299999999999999E-3</v>
      </c>
      <c r="I213" s="300">
        <f>E213*H213</f>
        <v>8.1359999999999988E-2</v>
      </c>
      <c r="J213" s="299"/>
      <c r="K213" s="300">
        <f>E213*J213</f>
        <v>0</v>
      </c>
      <c r="O213" s="292">
        <v>2</v>
      </c>
      <c r="AA213" s="261">
        <v>3</v>
      </c>
      <c r="AB213" s="261">
        <v>1</v>
      </c>
      <c r="AC213" s="261">
        <v>14311334</v>
      </c>
      <c r="AZ213" s="261">
        <v>1</v>
      </c>
      <c r="BA213" s="261">
        <f>IF(AZ213=1,G213,0)</f>
        <v>0</v>
      </c>
      <c r="BB213" s="261">
        <f>IF(AZ213=2,G213,0)</f>
        <v>0</v>
      </c>
      <c r="BC213" s="261">
        <f>IF(AZ213=3,G213,0)</f>
        <v>0</v>
      </c>
      <c r="BD213" s="261">
        <f>IF(AZ213=4,G213,0)</f>
        <v>0</v>
      </c>
      <c r="BE213" s="261">
        <f>IF(AZ213=5,G213,0)</f>
        <v>0</v>
      </c>
      <c r="CA213" s="292">
        <v>3</v>
      </c>
      <c r="CB213" s="292">
        <v>1</v>
      </c>
    </row>
    <row r="214" spans="1:80">
      <c r="A214" s="301"/>
      <c r="B214" s="302"/>
      <c r="C214" s="303" t="s">
        <v>279</v>
      </c>
      <c r="D214" s="304"/>
      <c r="E214" s="304"/>
      <c r="F214" s="304"/>
      <c r="G214" s="305"/>
      <c r="I214" s="306"/>
      <c r="K214" s="306"/>
      <c r="L214" s="307" t="s">
        <v>279</v>
      </c>
      <c r="O214" s="292">
        <v>3</v>
      </c>
    </row>
    <row r="215" spans="1:80">
      <c r="A215" s="301"/>
      <c r="B215" s="308"/>
      <c r="C215" s="309" t="s">
        <v>572</v>
      </c>
      <c r="D215" s="310"/>
      <c r="E215" s="311">
        <v>72</v>
      </c>
      <c r="F215" s="312"/>
      <c r="G215" s="313"/>
      <c r="H215" s="314"/>
      <c r="I215" s="306"/>
      <c r="J215" s="315"/>
      <c r="K215" s="306"/>
      <c r="M215" s="307" t="s">
        <v>572</v>
      </c>
      <c r="O215" s="292"/>
    </row>
    <row r="216" spans="1:80">
      <c r="A216" s="293">
        <v>61</v>
      </c>
      <c r="B216" s="294" t="s">
        <v>281</v>
      </c>
      <c r="C216" s="295" t="s">
        <v>282</v>
      </c>
      <c r="D216" s="296" t="s">
        <v>113</v>
      </c>
      <c r="E216" s="297">
        <v>68.2</v>
      </c>
      <c r="F216" s="297">
        <v>0</v>
      </c>
      <c r="G216" s="298">
        <f>E216*F216</f>
        <v>0</v>
      </c>
      <c r="H216" s="299">
        <v>3.8E-3</v>
      </c>
      <c r="I216" s="300">
        <f>E216*H216</f>
        <v>0.25916</v>
      </c>
      <c r="J216" s="299"/>
      <c r="K216" s="300">
        <f>E216*J216</f>
        <v>0</v>
      </c>
      <c r="O216" s="292">
        <v>2</v>
      </c>
      <c r="AA216" s="261">
        <v>3</v>
      </c>
      <c r="AB216" s="261">
        <v>1</v>
      </c>
      <c r="AC216" s="261">
        <v>14314116</v>
      </c>
      <c r="AZ216" s="261">
        <v>1</v>
      </c>
      <c r="BA216" s="261">
        <f>IF(AZ216=1,G216,0)</f>
        <v>0</v>
      </c>
      <c r="BB216" s="261">
        <f>IF(AZ216=2,G216,0)</f>
        <v>0</v>
      </c>
      <c r="BC216" s="261">
        <f>IF(AZ216=3,G216,0)</f>
        <v>0</v>
      </c>
      <c r="BD216" s="261">
        <f>IF(AZ216=4,G216,0)</f>
        <v>0</v>
      </c>
      <c r="BE216" s="261">
        <f>IF(AZ216=5,G216,0)</f>
        <v>0</v>
      </c>
      <c r="CA216" s="292">
        <v>3</v>
      </c>
      <c r="CB216" s="292">
        <v>1</v>
      </c>
    </row>
    <row r="217" spans="1:80">
      <c r="A217" s="301"/>
      <c r="B217" s="302"/>
      <c r="C217" s="303" t="s">
        <v>279</v>
      </c>
      <c r="D217" s="304"/>
      <c r="E217" s="304"/>
      <c r="F217" s="304"/>
      <c r="G217" s="305"/>
      <c r="I217" s="306"/>
      <c r="K217" s="306"/>
      <c r="L217" s="307" t="s">
        <v>279</v>
      </c>
      <c r="O217" s="292">
        <v>3</v>
      </c>
    </row>
    <row r="218" spans="1:80">
      <c r="A218" s="301"/>
      <c r="B218" s="308"/>
      <c r="C218" s="309" t="s">
        <v>573</v>
      </c>
      <c r="D218" s="310"/>
      <c r="E218" s="311">
        <v>68.2</v>
      </c>
      <c r="F218" s="312"/>
      <c r="G218" s="313"/>
      <c r="H218" s="314"/>
      <c r="I218" s="306"/>
      <c r="J218" s="315"/>
      <c r="K218" s="306"/>
      <c r="M218" s="307" t="s">
        <v>573</v>
      </c>
      <c r="O218" s="292"/>
    </row>
    <row r="219" spans="1:80">
      <c r="A219" s="316"/>
      <c r="B219" s="317" t="s">
        <v>98</v>
      </c>
      <c r="C219" s="318" t="s">
        <v>272</v>
      </c>
      <c r="D219" s="319"/>
      <c r="E219" s="320"/>
      <c r="F219" s="321"/>
      <c r="G219" s="322">
        <f>SUM(G209:G218)</f>
        <v>0</v>
      </c>
      <c r="H219" s="323"/>
      <c r="I219" s="324">
        <f>SUM(I209:I218)</f>
        <v>0.50322</v>
      </c>
      <c r="J219" s="323"/>
      <c r="K219" s="324">
        <f>SUM(K209:K218)</f>
        <v>0</v>
      </c>
      <c r="O219" s="292">
        <v>4</v>
      </c>
      <c r="BA219" s="325">
        <f>SUM(BA209:BA218)</f>
        <v>0</v>
      </c>
      <c r="BB219" s="325">
        <f>SUM(BB209:BB218)</f>
        <v>0</v>
      </c>
      <c r="BC219" s="325">
        <f>SUM(BC209:BC218)</f>
        <v>0</v>
      </c>
      <c r="BD219" s="325">
        <f>SUM(BD209:BD218)</f>
        <v>0</v>
      </c>
      <c r="BE219" s="325">
        <f>SUM(BE209:BE218)</f>
        <v>0</v>
      </c>
    </row>
    <row r="220" spans="1:80">
      <c r="A220" s="282" t="s">
        <v>97</v>
      </c>
      <c r="B220" s="283" t="s">
        <v>285</v>
      </c>
      <c r="C220" s="284" t="s">
        <v>286</v>
      </c>
      <c r="D220" s="285"/>
      <c r="E220" s="286"/>
      <c r="F220" s="286"/>
      <c r="G220" s="287"/>
      <c r="H220" s="288"/>
      <c r="I220" s="289"/>
      <c r="J220" s="290"/>
      <c r="K220" s="291"/>
      <c r="O220" s="292">
        <v>1</v>
      </c>
    </row>
    <row r="221" spans="1:80">
      <c r="A221" s="293">
        <v>62</v>
      </c>
      <c r="B221" s="294" t="s">
        <v>574</v>
      </c>
      <c r="C221" s="295" t="s">
        <v>575</v>
      </c>
      <c r="D221" s="296" t="s">
        <v>228</v>
      </c>
      <c r="E221" s="297">
        <v>51</v>
      </c>
      <c r="F221" s="297">
        <v>0</v>
      </c>
      <c r="G221" s="298">
        <f>E221*F221</f>
        <v>0</v>
      </c>
      <c r="H221" s="299">
        <v>0</v>
      </c>
      <c r="I221" s="300">
        <f>E221*H221</f>
        <v>0</v>
      </c>
      <c r="J221" s="299">
        <v>-2</v>
      </c>
      <c r="K221" s="300">
        <f>E221*J221</f>
        <v>-102</v>
      </c>
      <c r="O221" s="292">
        <v>2</v>
      </c>
      <c r="AA221" s="261">
        <v>1</v>
      </c>
      <c r="AB221" s="261">
        <v>1</v>
      </c>
      <c r="AC221" s="261">
        <v>1</v>
      </c>
      <c r="AZ221" s="261">
        <v>1</v>
      </c>
      <c r="BA221" s="261">
        <f>IF(AZ221=1,G221,0)</f>
        <v>0</v>
      </c>
      <c r="BB221" s="261">
        <f>IF(AZ221=2,G221,0)</f>
        <v>0</v>
      </c>
      <c r="BC221" s="261">
        <f>IF(AZ221=3,G221,0)</f>
        <v>0</v>
      </c>
      <c r="BD221" s="261">
        <f>IF(AZ221=4,G221,0)</f>
        <v>0</v>
      </c>
      <c r="BE221" s="261">
        <f>IF(AZ221=5,G221,0)</f>
        <v>0</v>
      </c>
      <c r="CA221" s="292">
        <v>1</v>
      </c>
      <c r="CB221" s="292">
        <v>1</v>
      </c>
    </row>
    <row r="222" spans="1:80">
      <c r="A222" s="301"/>
      <c r="B222" s="302"/>
      <c r="C222" s="303" t="s">
        <v>207</v>
      </c>
      <c r="D222" s="304"/>
      <c r="E222" s="304"/>
      <c r="F222" s="304"/>
      <c r="G222" s="305"/>
      <c r="I222" s="306"/>
      <c r="K222" s="306"/>
      <c r="L222" s="307" t="s">
        <v>207</v>
      </c>
      <c r="O222" s="292">
        <v>3</v>
      </c>
    </row>
    <row r="223" spans="1:80">
      <c r="A223" s="301"/>
      <c r="B223" s="308"/>
      <c r="C223" s="309" t="s">
        <v>576</v>
      </c>
      <c r="D223" s="310"/>
      <c r="E223" s="311">
        <v>51</v>
      </c>
      <c r="F223" s="312"/>
      <c r="G223" s="313"/>
      <c r="H223" s="314"/>
      <c r="I223" s="306"/>
      <c r="J223" s="315"/>
      <c r="K223" s="306"/>
      <c r="M223" s="307" t="s">
        <v>576</v>
      </c>
      <c r="O223" s="292"/>
    </row>
    <row r="224" spans="1:80">
      <c r="A224" s="293">
        <v>63</v>
      </c>
      <c r="B224" s="294" t="s">
        <v>577</v>
      </c>
      <c r="C224" s="295" t="s">
        <v>578</v>
      </c>
      <c r="D224" s="296" t="s">
        <v>228</v>
      </c>
      <c r="E224" s="297">
        <v>107.1</v>
      </c>
      <c r="F224" s="297">
        <v>0</v>
      </c>
      <c r="G224" s="298">
        <f>E224*F224</f>
        <v>0</v>
      </c>
      <c r="H224" s="299">
        <v>1.33E-3</v>
      </c>
      <c r="I224" s="300">
        <f>E224*H224</f>
        <v>0.14244299999999999</v>
      </c>
      <c r="J224" s="299">
        <v>-2.27</v>
      </c>
      <c r="K224" s="300">
        <f>E224*J224</f>
        <v>-243.11699999999999</v>
      </c>
      <c r="O224" s="292">
        <v>2</v>
      </c>
      <c r="AA224" s="261">
        <v>1</v>
      </c>
      <c r="AB224" s="261">
        <v>1</v>
      </c>
      <c r="AC224" s="261">
        <v>1</v>
      </c>
      <c r="AZ224" s="261">
        <v>1</v>
      </c>
      <c r="BA224" s="261">
        <f>IF(AZ224=1,G224,0)</f>
        <v>0</v>
      </c>
      <c r="BB224" s="261">
        <f>IF(AZ224=2,G224,0)</f>
        <v>0</v>
      </c>
      <c r="BC224" s="261">
        <f>IF(AZ224=3,G224,0)</f>
        <v>0</v>
      </c>
      <c r="BD224" s="261">
        <f>IF(AZ224=4,G224,0)</f>
        <v>0</v>
      </c>
      <c r="BE224" s="261">
        <f>IF(AZ224=5,G224,0)</f>
        <v>0</v>
      </c>
      <c r="CA224" s="292">
        <v>1</v>
      </c>
      <c r="CB224" s="292">
        <v>1</v>
      </c>
    </row>
    <row r="225" spans="1:80">
      <c r="A225" s="301"/>
      <c r="B225" s="302"/>
      <c r="C225" s="303" t="s">
        <v>207</v>
      </c>
      <c r="D225" s="304"/>
      <c r="E225" s="304"/>
      <c r="F225" s="304"/>
      <c r="G225" s="305"/>
      <c r="I225" s="306"/>
      <c r="K225" s="306"/>
      <c r="L225" s="307" t="s">
        <v>207</v>
      </c>
      <c r="O225" s="292">
        <v>3</v>
      </c>
    </row>
    <row r="226" spans="1:80">
      <c r="A226" s="301"/>
      <c r="B226" s="308"/>
      <c r="C226" s="309" t="s">
        <v>579</v>
      </c>
      <c r="D226" s="310"/>
      <c r="E226" s="311">
        <v>107.1</v>
      </c>
      <c r="F226" s="312"/>
      <c r="G226" s="313"/>
      <c r="H226" s="314"/>
      <c r="I226" s="306"/>
      <c r="J226" s="315"/>
      <c r="K226" s="306"/>
      <c r="M226" s="307" t="s">
        <v>579</v>
      </c>
      <c r="O226" s="292"/>
    </row>
    <row r="227" spans="1:80">
      <c r="A227" s="293">
        <v>64</v>
      </c>
      <c r="B227" s="294" t="s">
        <v>580</v>
      </c>
      <c r="C227" s="295" t="s">
        <v>581</v>
      </c>
      <c r="D227" s="296" t="s">
        <v>228</v>
      </c>
      <c r="E227" s="297">
        <v>10</v>
      </c>
      <c r="F227" s="297">
        <v>0</v>
      </c>
      <c r="G227" s="298">
        <f>E227*F227</f>
        <v>0</v>
      </c>
      <c r="H227" s="299">
        <v>1.47E-3</v>
      </c>
      <c r="I227" s="300">
        <f>E227*H227</f>
        <v>1.47E-2</v>
      </c>
      <c r="J227" s="299">
        <v>-2.4</v>
      </c>
      <c r="K227" s="300">
        <f>E227*J227</f>
        <v>-24</v>
      </c>
      <c r="O227" s="292">
        <v>2</v>
      </c>
      <c r="AA227" s="261">
        <v>1</v>
      </c>
      <c r="AB227" s="261">
        <v>1</v>
      </c>
      <c r="AC227" s="261">
        <v>1</v>
      </c>
      <c r="AZ227" s="261">
        <v>1</v>
      </c>
      <c r="BA227" s="261">
        <f>IF(AZ227=1,G227,0)</f>
        <v>0</v>
      </c>
      <c r="BB227" s="261">
        <f>IF(AZ227=2,G227,0)</f>
        <v>0</v>
      </c>
      <c r="BC227" s="261">
        <f>IF(AZ227=3,G227,0)</f>
        <v>0</v>
      </c>
      <c r="BD227" s="261">
        <f>IF(AZ227=4,G227,0)</f>
        <v>0</v>
      </c>
      <c r="BE227" s="261">
        <f>IF(AZ227=5,G227,0)</f>
        <v>0</v>
      </c>
      <c r="CA227" s="292">
        <v>1</v>
      </c>
      <c r="CB227" s="292">
        <v>1</v>
      </c>
    </row>
    <row r="228" spans="1:80">
      <c r="A228" s="301"/>
      <c r="B228" s="302"/>
      <c r="C228" s="303" t="s">
        <v>207</v>
      </c>
      <c r="D228" s="304"/>
      <c r="E228" s="304"/>
      <c r="F228" s="304"/>
      <c r="G228" s="305"/>
      <c r="I228" s="306"/>
      <c r="K228" s="306"/>
      <c r="L228" s="307" t="s">
        <v>207</v>
      </c>
      <c r="O228" s="292">
        <v>3</v>
      </c>
    </row>
    <row r="229" spans="1:80">
      <c r="A229" s="316"/>
      <c r="B229" s="317" t="s">
        <v>98</v>
      </c>
      <c r="C229" s="318" t="s">
        <v>287</v>
      </c>
      <c r="D229" s="319"/>
      <c r="E229" s="320"/>
      <c r="F229" s="321"/>
      <c r="G229" s="322">
        <f>SUM(G220:G228)</f>
        <v>0</v>
      </c>
      <c r="H229" s="323"/>
      <c r="I229" s="324">
        <f>SUM(I220:I228)</f>
        <v>0.15714299999999998</v>
      </c>
      <c r="J229" s="323"/>
      <c r="K229" s="324">
        <f>SUM(K220:K228)</f>
        <v>-369.11699999999996</v>
      </c>
      <c r="O229" s="292">
        <v>4</v>
      </c>
      <c r="BA229" s="325">
        <f>SUM(BA220:BA228)</f>
        <v>0</v>
      </c>
      <c r="BB229" s="325">
        <f>SUM(BB220:BB228)</f>
        <v>0</v>
      </c>
      <c r="BC229" s="325">
        <f>SUM(BC220:BC228)</f>
        <v>0</v>
      </c>
      <c r="BD229" s="325">
        <f>SUM(BD220:BD228)</f>
        <v>0</v>
      </c>
      <c r="BE229" s="325">
        <f>SUM(BE220:BE228)</f>
        <v>0</v>
      </c>
    </row>
    <row r="230" spans="1:80">
      <c r="A230" s="282" t="s">
        <v>97</v>
      </c>
      <c r="B230" s="283" t="s">
        <v>290</v>
      </c>
      <c r="C230" s="284" t="s">
        <v>291</v>
      </c>
      <c r="D230" s="285"/>
      <c r="E230" s="286"/>
      <c r="F230" s="286"/>
      <c r="G230" s="287"/>
      <c r="H230" s="288"/>
      <c r="I230" s="289"/>
      <c r="J230" s="290"/>
      <c r="K230" s="291"/>
      <c r="O230" s="292">
        <v>1</v>
      </c>
    </row>
    <row r="231" spans="1:80">
      <c r="A231" s="293">
        <v>65</v>
      </c>
      <c r="B231" s="294" t="s">
        <v>365</v>
      </c>
      <c r="C231" s="295" t="s">
        <v>366</v>
      </c>
      <c r="D231" s="296" t="s">
        <v>214</v>
      </c>
      <c r="E231" s="297">
        <v>1132.585112902</v>
      </c>
      <c r="F231" s="297">
        <v>0</v>
      </c>
      <c r="G231" s="298">
        <f>E231*F231</f>
        <v>0</v>
      </c>
      <c r="H231" s="299">
        <v>0</v>
      </c>
      <c r="I231" s="300">
        <f>E231*H231</f>
        <v>0</v>
      </c>
      <c r="J231" s="299"/>
      <c r="K231" s="300">
        <f>E231*J231</f>
        <v>0</v>
      </c>
      <c r="O231" s="292">
        <v>2</v>
      </c>
      <c r="AA231" s="261">
        <v>7</v>
      </c>
      <c r="AB231" s="261">
        <v>1</v>
      </c>
      <c r="AC231" s="261">
        <v>2</v>
      </c>
      <c r="AZ231" s="261">
        <v>1</v>
      </c>
      <c r="BA231" s="261">
        <f>IF(AZ231=1,G231,0)</f>
        <v>0</v>
      </c>
      <c r="BB231" s="261">
        <f>IF(AZ231=2,G231,0)</f>
        <v>0</v>
      </c>
      <c r="BC231" s="261">
        <f>IF(AZ231=3,G231,0)</f>
        <v>0</v>
      </c>
      <c r="BD231" s="261">
        <f>IF(AZ231=4,G231,0)</f>
        <v>0</v>
      </c>
      <c r="BE231" s="261">
        <f>IF(AZ231=5,G231,0)</f>
        <v>0</v>
      </c>
      <c r="CA231" s="292">
        <v>7</v>
      </c>
      <c r="CB231" s="292">
        <v>1</v>
      </c>
    </row>
    <row r="232" spans="1:80">
      <c r="A232" s="316"/>
      <c r="B232" s="317" t="s">
        <v>98</v>
      </c>
      <c r="C232" s="318" t="s">
        <v>292</v>
      </c>
      <c r="D232" s="319"/>
      <c r="E232" s="320"/>
      <c r="F232" s="321"/>
      <c r="G232" s="322">
        <f>SUM(G230:G231)</f>
        <v>0</v>
      </c>
      <c r="H232" s="323"/>
      <c r="I232" s="324">
        <f>SUM(I230:I231)</f>
        <v>0</v>
      </c>
      <c r="J232" s="323"/>
      <c r="K232" s="324">
        <f>SUM(K230:K231)</f>
        <v>0</v>
      </c>
      <c r="O232" s="292">
        <v>4</v>
      </c>
      <c r="BA232" s="325">
        <f>SUM(BA230:BA231)</f>
        <v>0</v>
      </c>
      <c r="BB232" s="325">
        <f>SUM(BB230:BB231)</f>
        <v>0</v>
      </c>
      <c r="BC232" s="325">
        <f>SUM(BC230:BC231)</f>
        <v>0</v>
      </c>
      <c r="BD232" s="325">
        <f>SUM(BD230:BD231)</f>
        <v>0</v>
      </c>
      <c r="BE232" s="325">
        <f>SUM(BE230:BE231)</f>
        <v>0</v>
      </c>
    </row>
    <row r="233" spans="1:80">
      <c r="A233" s="282" t="s">
        <v>97</v>
      </c>
      <c r="B233" s="283" t="s">
        <v>295</v>
      </c>
      <c r="C233" s="284" t="s">
        <v>296</v>
      </c>
      <c r="D233" s="285"/>
      <c r="E233" s="286"/>
      <c r="F233" s="286"/>
      <c r="G233" s="287"/>
      <c r="H233" s="288"/>
      <c r="I233" s="289"/>
      <c r="J233" s="290"/>
      <c r="K233" s="291"/>
      <c r="O233" s="292">
        <v>1</v>
      </c>
    </row>
    <row r="234" spans="1:80" ht="22.5">
      <c r="A234" s="293">
        <v>66</v>
      </c>
      <c r="B234" s="294" t="s">
        <v>298</v>
      </c>
      <c r="C234" s="295" t="s">
        <v>299</v>
      </c>
      <c r="D234" s="296" t="s">
        <v>113</v>
      </c>
      <c r="E234" s="297">
        <v>36</v>
      </c>
      <c r="F234" s="297">
        <v>0</v>
      </c>
      <c r="G234" s="298">
        <f>E234*F234</f>
        <v>0</v>
      </c>
      <c r="H234" s="299">
        <v>6.0000000000000002E-5</v>
      </c>
      <c r="I234" s="300">
        <f>E234*H234</f>
        <v>2.16E-3</v>
      </c>
      <c r="J234" s="299">
        <v>0</v>
      </c>
      <c r="K234" s="300">
        <f>E234*J234</f>
        <v>0</v>
      </c>
      <c r="O234" s="292">
        <v>2</v>
      </c>
      <c r="AA234" s="261">
        <v>1</v>
      </c>
      <c r="AB234" s="261">
        <v>7</v>
      </c>
      <c r="AC234" s="261">
        <v>7</v>
      </c>
      <c r="AZ234" s="261">
        <v>2</v>
      </c>
      <c r="BA234" s="261">
        <f>IF(AZ234=1,G234,0)</f>
        <v>0</v>
      </c>
      <c r="BB234" s="261">
        <f>IF(AZ234=2,G234,0)</f>
        <v>0</v>
      </c>
      <c r="BC234" s="261">
        <f>IF(AZ234=3,G234,0)</f>
        <v>0</v>
      </c>
      <c r="BD234" s="261">
        <f>IF(AZ234=4,G234,0)</f>
        <v>0</v>
      </c>
      <c r="BE234" s="261">
        <f>IF(AZ234=5,G234,0)</f>
        <v>0</v>
      </c>
      <c r="CA234" s="292">
        <v>1</v>
      </c>
      <c r="CB234" s="292">
        <v>7</v>
      </c>
    </row>
    <row r="235" spans="1:80">
      <c r="A235" s="301"/>
      <c r="B235" s="302"/>
      <c r="C235" s="303" t="s">
        <v>215</v>
      </c>
      <c r="D235" s="304"/>
      <c r="E235" s="304"/>
      <c r="F235" s="304"/>
      <c r="G235" s="305"/>
      <c r="I235" s="306"/>
      <c r="K235" s="306"/>
      <c r="L235" s="307" t="s">
        <v>215</v>
      </c>
      <c r="O235" s="292">
        <v>3</v>
      </c>
    </row>
    <row r="236" spans="1:80">
      <c r="A236" s="293">
        <v>67</v>
      </c>
      <c r="B236" s="294" t="s">
        <v>300</v>
      </c>
      <c r="C236" s="295" t="s">
        <v>301</v>
      </c>
      <c r="D236" s="296" t="s">
        <v>113</v>
      </c>
      <c r="E236" s="297">
        <v>62</v>
      </c>
      <c r="F236" s="297">
        <v>0</v>
      </c>
      <c r="G236" s="298">
        <f>E236*F236</f>
        <v>0</v>
      </c>
      <c r="H236" s="299">
        <v>1.9000000000000001E-4</v>
      </c>
      <c r="I236" s="300">
        <f>E236*H236</f>
        <v>1.1780000000000001E-2</v>
      </c>
      <c r="J236" s="299">
        <v>0</v>
      </c>
      <c r="K236" s="300">
        <f>E236*J236</f>
        <v>0</v>
      </c>
      <c r="O236" s="292">
        <v>2</v>
      </c>
      <c r="AA236" s="261">
        <v>1</v>
      </c>
      <c r="AB236" s="261">
        <v>7</v>
      </c>
      <c r="AC236" s="261">
        <v>7</v>
      </c>
      <c r="AZ236" s="261">
        <v>2</v>
      </c>
      <c r="BA236" s="261">
        <f>IF(AZ236=1,G236,0)</f>
        <v>0</v>
      </c>
      <c r="BB236" s="261">
        <f>IF(AZ236=2,G236,0)</f>
        <v>0</v>
      </c>
      <c r="BC236" s="261">
        <f>IF(AZ236=3,G236,0)</f>
        <v>0</v>
      </c>
      <c r="BD236" s="261">
        <f>IF(AZ236=4,G236,0)</f>
        <v>0</v>
      </c>
      <c r="BE236" s="261">
        <f>IF(AZ236=5,G236,0)</f>
        <v>0</v>
      </c>
      <c r="CA236" s="292">
        <v>1</v>
      </c>
      <c r="CB236" s="292">
        <v>7</v>
      </c>
    </row>
    <row r="237" spans="1:80">
      <c r="A237" s="301"/>
      <c r="B237" s="302"/>
      <c r="C237" s="303" t="s">
        <v>215</v>
      </c>
      <c r="D237" s="304"/>
      <c r="E237" s="304"/>
      <c r="F237" s="304"/>
      <c r="G237" s="305"/>
      <c r="I237" s="306"/>
      <c r="K237" s="306"/>
      <c r="L237" s="307" t="s">
        <v>215</v>
      </c>
      <c r="O237" s="292">
        <v>3</v>
      </c>
    </row>
    <row r="238" spans="1:80">
      <c r="A238" s="301"/>
      <c r="B238" s="308"/>
      <c r="C238" s="309" t="s">
        <v>582</v>
      </c>
      <c r="D238" s="310"/>
      <c r="E238" s="311">
        <v>36</v>
      </c>
      <c r="F238" s="312"/>
      <c r="G238" s="313"/>
      <c r="H238" s="314"/>
      <c r="I238" s="306"/>
      <c r="J238" s="315"/>
      <c r="K238" s="306"/>
      <c r="M238" s="307" t="s">
        <v>582</v>
      </c>
      <c r="O238" s="292"/>
    </row>
    <row r="239" spans="1:80">
      <c r="A239" s="301"/>
      <c r="B239" s="308"/>
      <c r="C239" s="309" t="s">
        <v>583</v>
      </c>
      <c r="D239" s="310"/>
      <c r="E239" s="311">
        <v>26</v>
      </c>
      <c r="F239" s="312"/>
      <c r="G239" s="313"/>
      <c r="H239" s="314"/>
      <c r="I239" s="306"/>
      <c r="J239" s="315"/>
      <c r="K239" s="306"/>
      <c r="M239" s="307" t="s">
        <v>583</v>
      </c>
      <c r="O239" s="292"/>
    </row>
    <row r="240" spans="1:80">
      <c r="A240" s="293">
        <v>68</v>
      </c>
      <c r="B240" s="294" t="s">
        <v>302</v>
      </c>
      <c r="C240" s="295" t="s">
        <v>303</v>
      </c>
      <c r="D240" s="296" t="s">
        <v>113</v>
      </c>
      <c r="E240" s="297">
        <v>36</v>
      </c>
      <c r="F240" s="297">
        <v>0</v>
      </c>
      <c r="G240" s="298">
        <f>E240*F240</f>
        <v>0</v>
      </c>
      <c r="H240" s="299">
        <v>0</v>
      </c>
      <c r="I240" s="300">
        <f>E240*H240</f>
        <v>0</v>
      </c>
      <c r="J240" s="299"/>
      <c r="K240" s="300">
        <f>E240*J240</f>
        <v>0</v>
      </c>
      <c r="O240" s="292">
        <v>2</v>
      </c>
      <c r="AA240" s="261">
        <v>12</v>
      </c>
      <c r="AB240" s="261">
        <v>0</v>
      </c>
      <c r="AC240" s="261">
        <v>58</v>
      </c>
      <c r="AZ240" s="261">
        <v>2</v>
      </c>
      <c r="BA240" s="261">
        <f>IF(AZ240=1,G240,0)</f>
        <v>0</v>
      </c>
      <c r="BB240" s="261">
        <f>IF(AZ240=2,G240,0)</f>
        <v>0</v>
      </c>
      <c r="BC240" s="261">
        <f>IF(AZ240=3,G240,0)</f>
        <v>0</v>
      </c>
      <c r="BD240" s="261">
        <f>IF(AZ240=4,G240,0)</f>
        <v>0</v>
      </c>
      <c r="BE240" s="261">
        <f>IF(AZ240=5,G240,0)</f>
        <v>0</v>
      </c>
      <c r="CA240" s="292">
        <v>12</v>
      </c>
      <c r="CB240" s="292">
        <v>0</v>
      </c>
    </row>
    <row r="241" spans="1:80">
      <c r="A241" s="301"/>
      <c r="B241" s="302"/>
      <c r="C241" s="303" t="s">
        <v>215</v>
      </c>
      <c r="D241" s="304"/>
      <c r="E241" s="304"/>
      <c r="F241" s="304"/>
      <c r="G241" s="305"/>
      <c r="I241" s="306"/>
      <c r="K241" s="306"/>
      <c r="L241" s="307" t="s">
        <v>215</v>
      </c>
      <c r="O241" s="292">
        <v>3</v>
      </c>
    </row>
    <row r="242" spans="1:80">
      <c r="A242" s="316"/>
      <c r="B242" s="317" t="s">
        <v>98</v>
      </c>
      <c r="C242" s="318" t="s">
        <v>297</v>
      </c>
      <c r="D242" s="319"/>
      <c r="E242" s="320"/>
      <c r="F242" s="321"/>
      <c r="G242" s="322">
        <f>SUM(G233:G241)</f>
        <v>0</v>
      </c>
      <c r="H242" s="323"/>
      <c r="I242" s="324">
        <f>SUM(I233:I241)</f>
        <v>1.3940000000000001E-2</v>
      </c>
      <c r="J242" s="323"/>
      <c r="K242" s="324">
        <f>SUM(K233:K241)</f>
        <v>0</v>
      </c>
      <c r="O242" s="292">
        <v>4</v>
      </c>
      <c r="BA242" s="325">
        <f>SUM(BA233:BA241)</f>
        <v>0</v>
      </c>
      <c r="BB242" s="325">
        <f>SUM(BB233:BB241)</f>
        <v>0</v>
      </c>
      <c r="BC242" s="325">
        <f>SUM(BC233:BC241)</f>
        <v>0</v>
      </c>
      <c r="BD242" s="325">
        <f>SUM(BD233:BD241)</f>
        <v>0</v>
      </c>
      <c r="BE242" s="325">
        <f>SUM(BE233:BE241)</f>
        <v>0</v>
      </c>
    </row>
    <row r="243" spans="1:80">
      <c r="A243" s="282" t="s">
        <v>97</v>
      </c>
      <c r="B243" s="283" t="s">
        <v>304</v>
      </c>
      <c r="C243" s="284" t="s">
        <v>305</v>
      </c>
      <c r="D243" s="285"/>
      <c r="E243" s="286"/>
      <c r="F243" s="286"/>
      <c r="G243" s="287"/>
      <c r="H243" s="288"/>
      <c r="I243" s="289"/>
      <c r="J243" s="290"/>
      <c r="K243" s="291"/>
      <c r="O243" s="292">
        <v>1</v>
      </c>
    </row>
    <row r="244" spans="1:80">
      <c r="A244" s="293">
        <v>69</v>
      </c>
      <c r="B244" s="294" t="s">
        <v>307</v>
      </c>
      <c r="C244" s="295" t="s">
        <v>308</v>
      </c>
      <c r="D244" s="296" t="s">
        <v>127</v>
      </c>
      <c r="E244" s="297">
        <v>79.2</v>
      </c>
      <c r="F244" s="297">
        <v>0</v>
      </c>
      <c r="G244" s="298">
        <f>E244*F244</f>
        <v>0</v>
      </c>
      <c r="H244" s="299">
        <v>0</v>
      </c>
      <c r="I244" s="300">
        <f>E244*H244</f>
        <v>0</v>
      </c>
      <c r="J244" s="299"/>
      <c r="K244" s="300">
        <f>E244*J244</f>
        <v>0</v>
      </c>
      <c r="O244" s="292">
        <v>2</v>
      </c>
      <c r="AA244" s="261">
        <v>12</v>
      </c>
      <c r="AB244" s="261">
        <v>0</v>
      </c>
      <c r="AC244" s="261">
        <v>59</v>
      </c>
      <c r="AZ244" s="261">
        <v>2</v>
      </c>
      <c r="BA244" s="261">
        <f>IF(AZ244=1,G244,0)</f>
        <v>0</v>
      </c>
      <c r="BB244" s="261">
        <f>IF(AZ244=2,G244,0)</f>
        <v>0</v>
      </c>
      <c r="BC244" s="261">
        <f>IF(AZ244=3,G244,0)</f>
        <v>0</v>
      </c>
      <c r="BD244" s="261">
        <f>IF(AZ244=4,G244,0)</f>
        <v>0</v>
      </c>
      <c r="BE244" s="261">
        <f>IF(AZ244=5,G244,0)</f>
        <v>0</v>
      </c>
      <c r="CA244" s="292">
        <v>12</v>
      </c>
      <c r="CB244" s="292">
        <v>0</v>
      </c>
    </row>
    <row r="245" spans="1:80">
      <c r="A245" s="301"/>
      <c r="B245" s="302"/>
      <c r="C245" s="303" t="s">
        <v>215</v>
      </c>
      <c r="D245" s="304"/>
      <c r="E245" s="304"/>
      <c r="F245" s="304"/>
      <c r="G245" s="305"/>
      <c r="I245" s="306"/>
      <c r="K245" s="306"/>
      <c r="L245" s="307" t="s">
        <v>215</v>
      </c>
      <c r="O245" s="292">
        <v>3</v>
      </c>
    </row>
    <row r="246" spans="1:80">
      <c r="A246" s="301"/>
      <c r="B246" s="308"/>
      <c r="C246" s="309" t="s">
        <v>584</v>
      </c>
      <c r="D246" s="310"/>
      <c r="E246" s="311">
        <v>79.2</v>
      </c>
      <c r="F246" s="312"/>
      <c r="G246" s="313"/>
      <c r="H246" s="314"/>
      <c r="I246" s="306"/>
      <c r="J246" s="315"/>
      <c r="K246" s="306"/>
      <c r="M246" s="307" t="s">
        <v>584</v>
      </c>
      <c r="O246" s="292"/>
    </row>
    <row r="247" spans="1:80">
      <c r="A247" s="293">
        <v>70</v>
      </c>
      <c r="B247" s="294" t="s">
        <v>309</v>
      </c>
      <c r="C247" s="295" t="s">
        <v>310</v>
      </c>
      <c r="D247" s="296" t="s">
        <v>127</v>
      </c>
      <c r="E247" s="297">
        <v>79.2</v>
      </c>
      <c r="F247" s="297">
        <v>0</v>
      </c>
      <c r="G247" s="298">
        <f>E247*F247</f>
        <v>0</v>
      </c>
      <c r="H247" s="299">
        <v>0</v>
      </c>
      <c r="I247" s="300">
        <f>E247*H247</f>
        <v>0</v>
      </c>
      <c r="J247" s="299"/>
      <c r="K247" s="300">
        <f>E247*J247</f>
        <v>0</v>
      </c>
      <c r="O247" s="292">
        <v>2</v>
      </c>
      <c r="AA247" s="261">
        <v>12</v>
      </c>
      <c r="AB247" s="261">
        <v>0</v>
      </c>
      <c r="AC247" s="261">
        <v>60</v>
      </c>
      <c r="AZ247" s="261">
        <v>2</v>
      </c>
      <c r="BA247" s="261">
        <f>IF(AZ247=1,G247,0)</f>
        <v>0</v>
      </c>
      <c r="BB247" s="261">
        <f>IF(AZ247=2,G247,0)</f>
        <v>0</v>
      </c>
      <c r="BC247" s="261">
        <f>IF(AZ247=3,G247,0)</f>
        <v>0</v>
      </c>
      <c r="BD247" s="261">
        <f>IF(AZ247=4,G247,0)</f>
        <v>0</v>
      </c>
      <c r="BE247" s="261">
        <f>IF(AZ247=5,G247,0)</f>
        <v>0</v>
      </c>
      <c r="CA247" s="292">
        <v>12</v>
      </c>
      <c r="CB247" s="292">
        <v>0</v>
      </c>
    </row>
    <row r="248" spans="1:80">
      <c r="A248" s="301"/>
      <c r="B248" s="302"/>
      <c r="C248" s="303" t="s">
        <v>215</v>
      </c>
      <c r="D248" s="304"/>
      <c r="E248" s="304"/>
      <c r="F248" s="304"/>
      <c r="G248" s="305"/>
      <c r="I248" s="306"/>
      <c r="K248" s="306"/>
      <c r="L248" s="307" t="s">
        <v>215</v>
      </c>
      <c r="O248" s="292">
        <v>3</v>
      </c>
    </row>
    <row r="249" spans="1:80">
      <c r="A249" s="301"/>
      <c r="B249" s="308"/>
      <c r="C249" s="309" t="s">
        <v>584</v>
      </c>
      <c r="D249" s="310"/>
      <c r="E249" s="311">
        <v>79.2</v>
      </c>
      <c r="F249" s="312"/>
      <c r="G249" s="313"/>
      <c r="H249" s="314"/>
      <c r="I249" s="306"/>
      <c r="J249" s="315"/>
      <c r="K249" s="306"/>
      <c r="M249" s="307" t="s">
        <v>584</v>
      </c>
      <c r="O249" s="292"/>
    </row>
    <row r="250" spans="1:80">
      <c r="A250" s="316"/>
      <c r="B250" s="317" t="s">
        <v>98</v>
      </c>
      <c r="C250" s="318" t="s">
        <v>306</v>
      </c>
      <c r="D250" s="319"/>
      <c r="E250" s="320"/>
      <c r="F250" s="321"/>
      <c r="G250" s="322">
        <f>SUM(G243:G249)</f>
        <v>0</v>
      </c>
      <c r="H250" s="323"/>
      <c r="I250" s="324">
        <f>SUM(I243:I249)</f>
        <v>0</v>
      </c>
      <c r="J250" s="323"/>
      <c r="K250" s="324">
        <f>SUM(K243:K249)</f>
        <v>0</v>
      </c>
      <c r="O250" s="292">
        <v>4</v>
      </c>
      <c r="BA250" s="325">
        <f>SUM(BA243:BA249)</f>
        <v>0</v>
      </c>
      <c r="BB250" s="325">
        <f>SUM(BB243:BB249)</f>
        <v>0</v>
      </c>
      <c r="BC250" s="325">
        <f>SUM(BC243:BC249)</f>
        <v>0</v>
      </c>
      <c r="BD250" s="325">
        <f>SUM(BD243:BD249)</f>
        <v>0</v>
      </c>
      <c r="BE250" s="325">
        <f>SUM(BE243:BE249)</f>
        <v>0</v>
      </c>
    </row>
    <row r="251" spans="1:80">
      <c r="A251" s="282" t="s">
        <v>97</v>
      </c>
      <c r="B251" s="283" t="s">
        <v>311</v>
      </c>
      <c r="C251" s="284" t="s">
        <v>312</v>
      </c>
      <c r="D251" s="285"/>
      <c r="E251" s="286"/>
      <c r="F251" s="286"/>
      <c r="G251" s="287"/>
      <c r="H251" s="288"/>
      <c r="I251" s="289"/>
      <c r="J251" s="290"/>
      <c r="K251" s="291"/>
      <c r="O251" s="292">
        <v>1</v>
      </c>
    </row>
    <row r="252" spans="1:80">
      <c r="A252" s="293">
        <v>71</v>
      </c>
      <c r="B252" s="294" t="s">
        <v>314</v>
      </c>
      <c r="C252" s="295" t="s">
        <v>315</v>
      </c>
      <c r="D252" s="296" t="s">
        <v>214</v>
      </c>
      <c r="E252" s="297">
        <v>369.11700000000002</v>
      </c>
      <c r="F252" s="297">
        <v>0</v>
      </c>
      <c r="G252" s="298">
        <f>E252*F252</f>
        <v>0</v>
      </c>
      <c r="H252" s="299">
        <v>0</v>
      </c>
      <c r="I252" s="300">
        <f>E252*H252</f>
        <v>0</v>
      </c>
      <c r="J252" s="299"/>
      <c r="K252" s="300">
        <f>E252*J252</f>
        <v>0</v>
      </c>
      <c r="O252" s="292">
        <v>2</v>
      </c>
      <c r="AA252" s="261">
        <v>8</v>
      </c>
      <c r="AB252" s="261">
        <v>0</v>
      </c>
      <c r="AC252" s="261">
        <v>3</v>
      </c>
      <c r="AZ252" s="261">
        <v>1</v>
      </c>
      <c r="BA252" s="261">
        <f>IF(AZ252=1,G252,0)</f>
        <v>0</v>
      </c>
      <c r="BB252" s="261">
        <f>IF(AZ252=2,G252,0)</f>
        <v>0</v>
      </c>
      <c r="BC252" s="261">
        <f>IF(AZ252=3,G252,0)</f>
        <v>0</v>
      </c>
      <c r="BD252" s="261">
        <f>IF(AZ252=4,G252,0)</f>
        <v>0</v>
      </c>
      <c r="BE252" s="261">
        <f>IF(AZ252=5,G252,0)</f>
        <v>0</v>
      </c>
      <c r="CA252" s="292">
        <v>8</v>
      </c>
      <c r="CB252" s="292">
        <v>0</v>
      </c>
    </row>
    <row r="253" spans="1:80">
      <c r="A253" s="293">
        <v>72</v>
      </c>
      <c r="B253" s="294" t="s">
        <v>369</v>
      </c>
      <c r="C253" s="295" t="s">
        <v>370</v>
      </c>
      <c r="D253" s="296" t="s">
        <v>214</v>
      </c>
      <c r="E253" s="297">
        <v>369.11700000000002</v>
      </c>
      <c r="F253" s="297">
        <v>0</v>
      </c>
      <c r="G253" s="298">
        <f>E253*F253</f>
        <v>0</v>
      </c>
      <c r="H253" s="299">
        <v>0</v>
      </c>
      <c r="I253" s="300">
        <f>E253*H253</f>
        <v>0</v>
      </c>
      <c r="J253" s="299"/>
      <c r="K253" s="300">
        <f>E253*J253</f>
        <v>0</v>
      </c>
      <c r="O253" s="292">
        <v>2</v>
      </c>
      <c r="AA253" s="261">
        <v>8</v>
      </c>
      <c r="AB253" s="261">
        <v>0</v>
      </c>
      <c r="AC253" s="261">
        <v>3</v>
      </c>
      <c r="AZ253" s="261">
        <v>1</v>
      </c>
      <c r="BA253" s="261">
        <f>IF(AZ253=1,G253,0)</f>
        <v>0</v>
      </c>
      <c r="BB253" s="261">
        <f>IF(AZ253=2,G253,0)</f>
        <v>0</v>
      </c>
      <c r="BC253" s="261">
        <f>IF(AZ253=3,G253,0)</f>
        <v>0</v>
      </c>
      <c r="BD253" s="261">
        <f>IF(AZ253=4,G253,0)</f>
        <v>0</v>
      </c>
      <c r="BE253" s="261">
        <f>IF(AZ253=5,G253,0)</f>
        <v>0</v>
      </c>
      <c r="CA253" s="292">
        <v>8</v>
      </c>
      <c r="CB253" s="292">
        <v>0</v>
      </c>
    </row>
    <row r="254" spans="1:80">
      <c r="A254" s="293">
        <v>73</v>
      </c>
      <c r="B254" s="294" t="s">
        <v>316</v>
      </c>
      <c r="C254" s="295" t="s">
        <v>317</v>
      </c>
      <c r="D254" s="296" t="s">
        <v>214</v>
      </c>
      <c r="E254" s="297">
        <v>369.11700000000002</v>
      </c>
      <c r="F254" s="297">
        <v>0</v>
      </c>
      <c r="G254" s="298">
        <f>E254*F254</f>
        <v>0</v>
      </c>
      <c r="H254" s="299">
        <v>0</v>
      </c>
      <c r="I254" s="300">
        <f>E254*H254</f>
        <v>0</v>
      </c>
      <c r="J254" s="299"/>
      <c r="K254" s="300">
        <f>E254*J254</f>
        <v>0</v>
      </c>
      <c r="O254" s="292">
        <v>2</v>
      </c>
      <c r="AA254" s="261">
        <v>8</v>
      </c>
      <c r="AB254" s="261">
        <v>0</v>
      </c>
      <c r="AC254" s="261">
        <v>3</v>
      </c>
      <c r="AZ254" s="261">
        <v>1</v>
      </c>
      <c r="BA254" s="261">
        <f>IF(AZ254=1,G254,0)</f>
        <v>0</v>
      </c>
      <c r="BB254" s="261">
        <f>IF(AZ254=2,G254,0)</f>
        <v>0</v>
      </c>
      <c r="BC254" s="261">
        <f>IF(AZ254=3,G254,0)</f>
        <v>0</v>
      </c>
      <c r="BD254" s="261">
        <f>IF(AZ254=4,G254,0)</f>
        <v>0</v>
      </c>
      <c r="BE254" s="261">
        <f>IF(AZ254=5,G254,0)</f>
        <v>0</v>
      </c>
      <c r="CA254" s="292">
        <v>8</v>
      </c>
      <c r="CB254" s="292">
        <v>0</v>
      </c>
    </row>
    <row r="255" spans="1:80">
      <c r="A255" s="293">
        <v>74</v>
      </c>
      <c r="B255" s="294" t="s">
        <v>318</v>
      </c>
      <c r="C255" s="295" t="s">
        <v>319</v>
      </c>
      <c r="D255" s="296" t="s">
        <v>214</v>
      </c>
      <c r="E255" s="297">
        <v>7013.223</v>
      </c>
      <c r="F255" s="297">
        <v>0</v>
      </c>
      <c r="G255" s="298">
        <f>E255*F255</f>
        <v>0</v>
      </c>
      <c r="H255" s="299">
        <v>0</v>
      </c>
      <c r="I255" s="300">
        <f>E255*H255</f>
        <v>0</v>
      </c>
      <c r="J255" s="299"/>
      <c r="K255" s="300">
        <f>E255*J255</f>
        <v>0</v>
      </c>
      <c r="O255" s="292">
        <v>2</v>
      </c>
      <c r="AA255" s="261">
        <v>8</v>
      </c>
      <c r="AB255" s="261">
        <v>0</v>
      </c>
      <c r="AC255" s="261">
        <v>3</v>
      </c>
      <c r="AZ255" s="261">
        <v>1</v>
      </c>
      <c r="BA255" s="261">
        <f>IF(AZ255=1,G255,0)</f>
        <v>0</v>
      </c>
      <c r="BB255" s="261">
        <f>IF(AZ255=2,G255,0)</f>
        <v>0</v>
      </c>
      <c r="BC255" s="261">
        <f>IF(AZ255=3,G255,0)</f>
        <v>0</v>
      </c>
      <c r="BD255" s="261">
        <f>IF(AZ255=4,G255,0)</f>
        <v>0</v>
      </c>
      <c r="BE255" s="261">
        <f>IF(AZ255=5,G255,0)</f>
        <v>0</v>
      </c>
      <c r="CA255" s="292">
        <v>8</v>
      </c>
      <c r="CB255" s="292">
        <v>0</v>
      </c>
    </row>
    <row r="256" spans="1:80">
      <c r="A256" s="293">
        <v>75</v>
      </c>
      <c r="B256" s="294" t="s">
        <v>320</v>
      </c>
      <c r="C256" s="295" t="s">
        <v>321</v>
      </c>
      <c r="D256" s="296" t="s">
        <v>214</v>
      </c>
      <c r="E256" s="297">
        <v>369.11700000000002</v>
      </c>
      <c r="F256" s="297">
        <v>0</v>
      </c>
      <c r="G256" s="298">
        <f>E256*F256</f>
        <v>0</v>
      </c>
      <c r="H256" s="299">
        <v>0</v>
      </c>
      <c r="I256" s="300">
        <f>E256*H256</f>
        <v>0</v>
      </c>
      <c r="J256" s="299"/>
      <c r="K256" s="300">
        <f>E256*J256</f>
        <v>0</v>
      </c>
      <c r="O256" s="292">
        <v>2</v>
      </c>
      <c r="AA256" s="261">
        <v>8</v>
      </c>
      <c r="AB256" s="261">
        <v>0</v>
      </c>
      <c r="AC256" s="261">
        <v>3</v>
      </c>
      <c r="AZ256" s="261">
        <v>1</v>
      </c>
      <c r="BA256" s="261">
        <f>IF(AZ256=1,G256,0)</f>
        <v>0</v>
      </c>
      <c r="BB256" s="261">
        <f>IF(AZ256=2,G256,0)</f>
        <v>0</v>
      </c>
      <c r="BC256" s="261">
        <f>IF(AZ256=3,G256,0)</f>
        <v>0</v>
      </c>
      <c r="BD256" s="261">
        <f>IF(AZ256=4,G256,0)</f>
        <v>0</v>
      </c>
      <c r="BE256" s="261">
        <f>IF(AZ256=5,G256,0)</f>
        <v>0</v>
      </c>
      <c r="CA256" s="292">
        <v>8</v>
      </c>
      <c r="CB256" s="292">
        <v>0</v>
      </c>
    </row>
    <row r="257" spans="1:57">
      <c r="A257" s="316"/>
      <c r="B257" s="317" t="s">
        <v>98</v>
      </c>
      <c r="C257" s="318" t="s">
        <v>313</v>
      </c>
      <c r="D257" s="319"/>
      <c r="E257" s="320"/>
      <c r="F257" s="321"/>
      <c r="G257" s="322">
        <f>SUM(G251:G256)</f>
        <v>0</v>
      </c>
      <c r="H257" s="323"/>
      <c r="I257" s="324">
        <f>SUM(I251:I256)</f>
        <v>0</v>
      </c>
      <c r="J257" s="323"/>
      <c r="K257" s="324">
        <f>SUM(K251:K256)</f>
        <v>0</v>
      </c>
      <c r="O257" s="292">
        <v>4</v>
      </c>
      <c r="BA257" s="325">
        <f>SUM(BA251:BA256)</f>
        <v>0</v>
      </c>
      <c r="BB257" s="325">
        <f>SUM(BB251:BB256)</f>
        <v>0</v>
      </c>
      <c r="BC257" s="325">
        <f>SUM(BC251:BC256)</f>
        <v>0</v>
      </c>
      <c r="BD257" s="325">
        <f>SUM(BD251:BD256)</f>
        <v>0</v>
      </c>
      <c r="BE257" s="325">
        <f>SUM(BE251:BE256)</f>
        <v>0</v>
      </c>
    </row>
    <row r="258" spans="1:57">
      <c r="E258" s="261"/>
    </row>
    <row r="259" spans="1:57">
      <c r="E259" s="261"/>
    </row>
    <row r="260" spans="1:57">
      <c r="E260" s="261"/>
    </row>
    <row r="261" spans="1:57">
      <c r="E261" s="261"/>
    </row>
    <row r="262" spans="1:57">
      <c r="E262" s="261"/>
    </row>
    <row r="263" spans="1:57">
      <c r="E263" s="261"/>
    </row>
    <row r="264" spans="1:57">
      <c r="E264" s="261"/>
    </row>
    <row r="265" spans="1:57">
      <c r="E265" s="261"/>
    </row>
    <row r="266" spans="1:57">
      <c r="E266" s="261"/>
    </row>
    <row r="267" spans="1:57">
      <c r="E267" s="261"/>
    </row>
    <row r="268" spans="1:57">
      <c r="E268" s="261"/>
    </row>
    <row r="269" spans="1:57">
      <c r="E269" s="261"/>
    </row>
    <row r="270" spans="1:57">
      <c r="E270" s="261"/>
    </row>
    <row r="271" spans="1:57">
      <c r="E271" s="261"/>
    </row>
    <row r="272" spans="1:57">
      <c r="E272" s="261"/>
    </row>
    <row r="273" spans="1:7">
      <c r="E273" s="261"/>
    </row>
    <row r="274" spans="1:7">
      <c r="E274" s="261"/>
    </row>
    <row r="275" spans="1:7">
      <c r="E275" s="261"/>
    </row>
    <row r="276" spans="1:7">
      <c r="E276" s="261"/>
    </row>
    <row r="277" spans="1:7">
      <c r="E277" s="261"/>
    </row>
    <row r="278" spans="1:7">
      <c r="E278" s="261"/>
    </row>
    <row r="279" spans="1:7">
      <c r="E279" s="261"/>
    </row>
    <row r="280" spans="1:7">
      <c r="E280" s="261"/>
    </row>
    <row r="281" spans="1:7">
      <c r="A281" s="315"/>
      <c r="B281" s="315"/>
      <c r="C281" s="315"/>
      <c r="D281" s="315"/>
      <c r="E281" s="315"/>
      <c r="F281" s="315"/>
      <c r="G281" s="315"/>
    </row>
    <row r="282" spans="1:7">
      <c r="A282" s="315"/>
      <c r="B282" s="315"/>
      <c r="C282" s="315"/>
      <c r="D282" s="315"/>
      <c r="E282" s="315"/>
      <c r="F282" s="315"/>
      <c r="G282" s="315"/>
    </row>
    <row r="283" spans="1:7">
      <c r="A283" s="315"/>
      <c r="B283" s="315"/>
      <c r="C283" s="315"/>
      <c r="D283" s="315"/>
      <c r="E283" s="315"/>
      <c r="F283" s="315"/>
      <c r="G283" s="315"/>
    </row>
    <row r="284" spans="1:7">
      <c r="A284" s="315"/>
      <c r="B284" s="315"/>
      <c r="C284" s="315"/>
      <c r="D284" s="315"/>
      <c r="E284" s="315"/>
      <c r="F284" s="315"/>
      <c r="G284" s="315"/>
    </row>
    <row r="285" spans="1:7">
      <c r="E285" s="261"/>
    </row>
    <row r="286" spans="1:7">
      <c r="E286" s="261"/>
    </row>
    <row r="287" spans="1:7">
      <c r="E287" s="261"/>
    </row>
    <row r="288" spans="1:7">
      <c r="E288" s="261"/>
    </row>
    <row r="289" spans="5:5">
      <c r="E289" s="261"/>
    </row>
    <row r="290" spans="5:5">
      <c r="E290" s="261"/>
    </row>
    <row r="291" spans="5:5">
      <c r="E291" s="261"/>
    </row>
    <row r="292" spans="5:5">
      <c r="E292" s="261"/>
    </row>
    <row r="293" spans="5:5">
      <c r="E293" s="261"/>
    </row>
    <row r="294" spans="5:5">
      <c r="E294" s="261"/>
    </row>
    <row r="295" spans="5:5">
      <c r="E295" s="261"/>
    </row>
    <row r="296" spans="5:5">
      <c r="E296" s="261"/>
    </row>
    <row r="297" spans="5:5">
      <c r="E297" s="261"/>
    </row>
    <row r="298" spans="5:5">
      <c r="E298" s="261"/>
    </row>
    <row r="299" spans="5:5">
      <c r="E299" s="261"/>
    </row>
    <row r="300" spans="5:5">
      <c r="E300" s="261"/>
    </row>
    <row r="301" spans="5:5">
      <c r="E301" s="261"/>
    </row>
    <row r="302" spans="5:5">
      <c r="E302" s="261"/>
    </row>
    <row r="303" spans="5:5">
      <c r="E303" s="261"/>
    </row>
    <row r="304" spans="5:5">
      <c r="E304" s="261"/>
    </row>
    <row r="305" spans="1:7">
      <c r="E305" s="261"/>
    </row>
    <row r="306" spans="1:7">
      <c r="E306" s="261"/>
    </row>
    <row r="307" spans="1:7">
      <c r="E307" s="261"/>
    </row>
    <row r="308" spans="1:7">
      <c r="E308" s="261"/>
    </row>
    <row r="309" spans="1:7">
      <c r="E309" s="261"/>
    </row>
    <row r="310" spans="1:7">
      <c r="E310" s="261"/>
    </row>
    <row r="311" spans="1:7">
      <c r="E311" s="261"/>
    </row>
    <row r="312" spans="1:7">
      <c r="E312" s="261"/>
    </row>
    <row r="313" spans="1:7">
      <c r="E313" s="261"/>
    </row>
    <row r="314" spans="1:7">
      <c r="E314" s="261"/>
    </row>
    <row r="315" spans="1:7">
      <c r="E315" s="261"/>
    </row>
    <row r="316" spans="1:7">
      <c r="A316" s="326"/>
      <c r="B316" s="326"/>
    </row>
    <row r="317" spans="1:7">
      <c r="A317" s="315"/>
      <c r="B317" s="315"/>
      <c r="C317" s="327"/>
      <c r="D317" s="327"/>
      <c r="E317" s="328"/>
      <c r="F317" s="327"/>
      <c r="G317" s="329"/>
    </row>
    <row r="318" spans="1:7">
      <c r="A318" s="330"/>
      <c r="B318" s="330"/>
      <c r="C318" s="315"/>
      <c r="D318" s="315"/>
      <c r="E318" s="331"/>
      <c r="F318" s="315"/>
      <c r="G318" s="315"/>
    </row>
    <row r="319" spans="1:7">
      <c r="A319" s="315"/>
      <c r="B319" s="315"/>
      <c r="C319" s="315"/>
      <c r="D319" s="315"/>
      <c r="E319" s="331"/>
      <c r="F319" s="315"/>
      <c r="G319" s="315"/>
    </row>
    <row r="320" spans="1:7">
      <c r="A320" s="315"/>
      <c r="B320" s="315"/>
      <c r="C320" s="315"/>
      <c r="D320" s="315"/>
      <c r="E320" s="331"/>
      <c r="F320" s="315"/>
      <c r="G320" s="315"/>
    </row>
    <row r="321" spans="1:7">
      <c r="A321" s="315"/>
      <c r="B321" s="315"/>
      <c r="C321" s="315"/>
      <c r="D321" s="315"/>
      <c r="E321" s="331"/>
      <c r="F321" s="315"/>
      <c r="G321" s="315"/>
    </row>
    <row r="322" spans="1:7">
      <c r="A322" s="315"/>
      <c r="B322" s="315"/>
      <c r="C322" s="315"/>
      <c r="D322" s="315"/>
      <c r="E322" s="331"/>
      <c r="F322" s="315"/>
      <c r="G322" s="315"/>
    </row>
    <row r="323" spans="1:7">
      <c r="A323" s="315"/>
      <c r="B323" s="315"/>
      <c r="C323" s="315"/>
      <c r="D323" s="315"/>
      <c r="E323" s="331"/>
      <c r="F323" s="315"/>
      <c r="G323" s="315"/>
    </row>
    <row r="324" spans="1:7">
      <c r="A324" s="315"/>
      <c r="B324" s="315"/>
      <c r="C324" s="315"/>
      <c r="D324" s="315"/>
      <c r="E324" s="331"/>
      <c r="F324" s="315"/>
      <c r="G324" s="315"/>
    </row>
    <row r="325" spans="1:7">
      <c r="A325" s="315"/>
      <c r="B325" s="315"/>
      <c r="C325" s="315"/>
      <c r="D325" s="315"/>
      <c r="E325" s="331"/>
      <c r="F325" s="315"/>
      <c r="G325" s="315"/>
    </row>
    <row r="326" spans="1:7">
      <c r="A326" s="315"/>
      <c r="B326" s="315"/>
      <c r="C326" s="315"/>
      <c r="D326" s="315"/>
      <c r="E326" s="331"/>
      <c r="F326" s="315"/>
      <c r="G326" s="315"/>
    </row>
    <row r="327" spans="1:7">
      <c r="A327" s="315"/>
      <c r="B327" s="315"/>
      <c r="C327" s="315"/>
      <c r="D327" s="315"/>
      <c r="E327" s="331"/>
      <c r="F327" s="315"/>
      <c r="G327" s="315"/>
    </row>
    <row r="328" spans="1:7">
      <c r="A328" s="315"/>
      <c r="B328" s="315"/>
      <c r="C328" s="315"/>
      <c r="D328" s="315"/>
      <c r="E328" s="331"/>
      <c r="F328" s="315"/>
      <c r="G328" s="315"/>
    </row>
    <row r="329" spans="1:7">
      <c r="A329" s="315"/>
      <c r="B329" s="315"/>
      <c r="C329" s="315"/>
      <c r="D329" s="315"/>
      <c r="E329" s="331"/>
      <c r="F329" s="315"/>
      <c r="G329" s="315"/>
    </row>
    <row r="330" spans="1:7">
      <c r="A330" s="315"/>
      <c r="B330" s="315"/>
      <c r="C330" s="315"/>
      <c r="D330" s="315"/>
      <c r="E330" s="331"/>
      <c r="F330" s="315"/>
      <c r="G330" s="315"/>
    </row>
  </sheetData>
  <mergeCells count="140">
    <mergeCell ref="C245:G245"/>
    <mergeCell ref="C246:D246"/>
    <mergeCell ref="C248:G248"/>
    <mergeCell ref="C249:D249"/>
    <mergeCell ref="C235:G235"/>
    <mergeCell ref="C237:G237"/>
    <mergeCell ref="C238:D238"/>
    <mergeCell ref="C239:D239"/>
    <mergeCell ref="C241:G241"/>
    <mergeCell ref="C222:G222"/>
    <mergeCell ref="C223:D223"/>
    <mergeCell ref="C225:G225"/>
    <mergeCell ref="C226:D226"/>
    <mergeCell ref="C228:G228"/>
    <mergeCell ref="C211:G211"/>
    <mergeCell ref="C212:D212"/>
    <mergeCell ref="C214:G214"/>
    <mergeCell ref="C215:D215"/>
    <mergeCell ref="C217:G217"/>
    <mergeCell ref="C218:D218"/>
    <mergeCell ref="C202:G202"/>
    <mergeCell ref="C203:D203"/>
    <mergeCell ref="C205:G205"/>
    <mergeCell ref="C207:G207"/>
    <mergeCell ref="C192:D192"/>
    <mergeCell ref="C194:G194"/>
    <mergeCell ref="C195:D195"/>
    <mergeCell ref="C197:G197"/>
    <mergeCell ref="C198:D198"/>
    <mergeCell ref="C181:G181"/>
    <mergeCell ref="C183:G183"/>
    <mergeCell ref="C187:G187"/>
    <mergeCell ref="C188:D188"/>
    <mergeCell ref="C189:D189"/>
    <mergeCell ref="C191:G191"/>
    <mergeCell ref="C165:D165"/>
    <mergeCell ref="C169:G169"/>
    <mergeCell ref="C170:G170"/>
    <mergeCell ref="C171:G171"/>
    <mergeCell ref="C173:G173"/>
    <mergeCell ref="C174:D174"/>
    <mergeCell ref="C176:G176"/>
    <mergeCell ref="C177:D177"/>
    <mergeCell ref="C151:D151"/>
    <mergeCell ref="C153:G153"/>
    <mergeCell ref="C154:D154"/>
    <mergeCell ref="C158:G158"/>
    <mergeCell ref="C159:D159"/>
    <mergeCell ref="C161:G161"/>
    <mergeCell ref="C162:D162"/>
    <mergeCell ref="C164:G164"/>
    <mergeCell ref="C143:G143"/>
    <mergeCell ref="C144:D144"/>
    <mergeCell ref="C145:D145"/>
    <mergeCell ref="C147:G147"/>
    <mergeCell ref="C149:G149"/>
    <mergeCell ref="C150:D150"/>
    <mergeCell ref="C131:D131"/>
    <mergeCell ref="C132:D132"/>
    <mergeCell ref="C133:D133"/>
    <mergeCell ref="C134:D134"/>
    <mergeCell ref="C138:G138"/>
    <mergeCell ref="C139:G139"/>
    <mergeCell ref="C140:D140"/>
    <mergeCell ref="C141:D141"/>
    <mergeCell ref="C123:G123"/>
    <mergeCell ref="C124:D124"/>
    <mergeCell ref="C125:D125"/>
    <mergeCell ref="C126:D126"/>
    <mergeCell ref="C128:G128"/>
    <mergeCell ref="C130:G130"/>
    <mergeCell ref="C115:D115"/>
    <mergeCell ref="C117:G117"/>
    <mergeCell ref="C118:G118"/>
    <mergeCell ref="C119:D119"/>
    <mergeCell ref="C120:D120"/>
    <mergeCell ref="C121:D121"/>
    <mergeCell ref="C106:G106"/>
    <mergeCell ref="C107:D107"/>
    <mergeCell ref="C111:G111"/>
    <mergeCell ref="C112:D112"/>
    <mergeCell ref="C113:D113"/>
    <mergeCell ref="C114:D114"/>
    <mergeCell ref="C89:G89"/>
    <mergeCell ref="C90:D90"/>
    <mergeCell ref="C92:G92"/>
    <mergeCell ref="C93:D93"/>
    <mergeCell ref="C95:G95"/>
    <mergeCell ref="C96:D96"/>
    <mergeCell ref="C98:G98"/>
    <mergeCell ref="C99:D99"/>
    <mergeCell ref="C101:G101"/>
    <mergeCell ref="C81:G81"/>
    <mergeCell ref="C82:D82"/>
    <mergeCell ref="C84:G84"/>
    <mergeCell ref="C85:D85"/>
    <mergeCell ref="C102:D102"/>
    <mergeCell ref="C71:D71"/>
    <mergeCell ref="C73:G73"/>
    <mergeCell ref="C74:D74"/>
    <mergeCell ref="C76:G76"/>
    <mergeCell ref="C77:D77"/>
    <mergeCell ref="C57:G57"/>
    <mergeCell ref="C61:G61"/>
    <mergeCell ref="C63:G63"/>
    <mergeCell ref="C65:G65"/>
    <mergeCell ref="C66:D66"/>
    <mergeCell ref="C67:D67"/>
    <mergeCell ref="C69:G69"/>
    <mergeCell ref="C70:D70"/>
    <mergeCell ref="C41:D41"/>
    <mergeCell ref="C43:G43"/>
    <mergeCell ref="C44:D44"/>
    <mergeCell ref="C48:G48"/>
    <mergeCell ref="C49:D49"/>
    <mergeCell ref="C51:G51"/>
    <mergeCell ref="C53:G53"/>
    <mergeCell ref="C55:G55"/>
    <mergeCell ref="C32:D32"/>
    <mergeCell ref="C34:G34"/>
    <mergeCell ref="C35:D35"/>
    <mergeCell ref="C37:G37"/>
    <mergeCell ref="C38:D38"/>
    <mergeCell ref="C40:G40"/>
    <mergeCell ref="C17:G17"/>
    <mergeCell ref="C18:D18"/>
    <mergeCell ref="C20:G20"/>
    <mergeCell ref="C21:D21"/>
    <mergeCell ref="C27:G27"/>
    <mergeCell ref="C28:D28"/>
    <mergeCell ref="C29:D29"/>
    <mergeCell ref="C31:G31"/>
    <mergeCell ref="A1:G1"/>
    <mergeCell ref="A3:B3"/>
    <mergeCell ref="A4:B4"/>
    <mergeCell ref="E4:G4"/>
    <mergeCell ref="C9:G9"/>
    <mergeCell ref="C11:G11"/>
    <mergeCell ref="C13:G13"/>
    <mergeCell ref="C15:G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1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99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107</v>
      </c>
      <c r="D2" s="105" t="s">
        <v>105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104</v>
      </c>
      <c r="B5" s="118"/>
      <c r="C5" s="119" t="s">
        <v>105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101</v>
      </c>
      <c r="B7" s="125"/>
      <c r="C7" s="126" t="s">
        <v>102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/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/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'00 016-01-0 Rek'!E8</f>
        <v>0</v>
      </c>
      <c r="D15" s="160" t="str">
        <f>'00 016-01-0 Rek'!A13</f>
        <v>Ztížené výrobní podmínky</v>
      </c>
      <c r="E15" s="161"/>
      <c r="F15" s="162"/>
      <c r="G15" s="159">
        <f>'00 016-01-0 Rek'!I13</f>
        <v>0</v>
      </c>
    </row>
    <row r="16" spans="1:57" ht="15.95" customHeight="1">
      <c r="A16" s="157" t="s">
        <v>52</v>
      </c>
      <c r="B16" s="158" t="s">
        <v>53</v>
      </c>
      <c r="C16" s="159">
        <f>'00 016-01-0 Rek'!F8</f>
        <v>0</v>
      </c>
      <c r="D16" s="109" t="str">
        <f>'00 016-01-0 Rek'!A14</f>
        <v>Oborová přirážka</v>
      </c>
      <c r="E16" s="163"/>
      <c r="F16" s="164"/>
      <c r="G16" s="159">
        <f>'00 016-01-0 Rek'!I14</f>
        <v>0</v>
      </c>
    </row>
    <row r="17" spans="1:7" ht="15.95" customHeight="1">
      <c r="A17" s="157" t="s">
        <v>54</v>
      </c>
      <c r="B17" s="158" t="s">
        <v>55</v>
      </c>
      <c r="C17" s="159">
        <f>'00 016-01-0 Rek'!H8</f>
        <v>0</v>
      </c>
      <c r="D17" s="109" t="str">
        <f>'00 016-01-0 Rek'!A15</f>
        <v>Přesun stavebních kapacit</v>
      </c>
      <c r="E17" s="163"/>
      <c r="F17" s="164"/>
      <c r="G17" s="159">
        <f>'00 016-01-0 Rek'!I15</f>
        <v>0</v>
      </c>
    </row>
    <row r="18" spans="1:7" ht="15.95" customHeight="1">
      <c r="A18" s="165" t="s">
        <v>56</v>
      </c>
      <c r="B18" s="166" t="s">
        <v>57</v>
      </c>
      <c r="C18" s="159">
        <f>'00 016-01-0 Rek'!G8</f>
        <v>0</v>
      </c>
      <c r="D18" s="109" t="str">
        <f>'00 016-01-0 Rek'!A16</f>
        <v>Mimostaveništní doprava</v>
      </c>
      <c r="E18" s="163"/>
      <c r="F18" s="164"/>
      <c r="G18" s="159">
        <f>'00 016-01-0 Rek'!I16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'00 016-01-0 Rek'!A17</f>
        <v>Zařízení staveniště</v>
      </c>
      <c r="E19" s="163"/>
      <c r="F19" s="164"/>
      <c r="G19" s="159">
        <f>'00 016-01-0 Rek'!I17</f>
        <v>0</v>
      </c>
    </row>
    <row r="20" spans="1:7" ht="15.95" customHeight="1">
      <c r="A20" s="167"/>
      <c r="B20" s="158"/>
      <c r="C20" s="159"/>
      <c r="D20" s="109" t="str">
        <f>'00 016-01-0 Rek'!A18</f>
        <v>Provoz investora</v>
      </c>
      <c r="E20" s="163"/>
      <c r="F20" s="164"/>
      <c r="G20" s="159">
        <f>'00 016-01-0 Rek'!I18</f>
        <v>0</v>
      </c>
    </row>
    <row r="21" spans="1:7" ht="15.95" customHeight="1">
      <c r="A21" s="167" t="s">
        <v>29</v>
      </c>
      <c r="B21" s="158"/>
      <c r="C21" s="159">
        <f>'00 016-01-0 Rek'!I8</f>
        <v>0</v>
      </c>
      <c r="D21" s="109" t="str">
        <f>'00 016-01-0 Rek'!A19</f>
        <v>Kompletační činnost (IČD)</v>
      </c>
      <c r="E21" s="163"/>
      <c r="F21" s="164"/>
      <c r="G21" s="159">
        <f>'00 016-01-0 Rek'!I19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'00 016-01-0 Rek'!H21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1"/>
  <dimension ref="A1:BE72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205" t="s">
        <v>2</v>
      </c>
      <c r="B1" s="206"/>
      <c r="C1" s="207" t="s">
        <v>103</v>
      </c>
      <c r="D1" s="208"/>
      <c r="E1" s="209"/>
      <c r="F1" s="208"/>
      <c r="G1" s="210" t="s">
        <v>75</v>
      </c>
      <c r="H1" s="211" t="s">
        <v>107</v>
      </c>
      <c r="I1" s="212"/>
    </row>
    <row r="2" spans="1:57" ht="13.5" thickBot="1">
      <c r="A2" s="213" t="s">
        <v>76</v>
      </c>
      <c r="B2" s="214"/>
      <c r="C2" s="215" t="s">
        <v>106</v>
      </c>
      <c r="D2" s="216"/>
      <c r="E2" s="217"/>
      <c r="F2" s="216"/>
      <c r="G2" s="218" t="s">
        <v>105</v>
      </c>
      <c r="H2" s="219"/>
      <c r="I2" s="220"/>
    </row>
    <row r="3" spans="1:57" ht="13.5" thickTop="1">
      <c r="F3" s="137"/>
    </row>
    <row r="4" spans="1:57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57" ht="13.5" thickBot="1"/>
    <row r="6" spans="1:57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57" s="137" customFormat="1" ht="13.5" thickBot="1">
      <c r="A7" s="332" t="str">
        <f>'00 016-01-0 Pol'!B7</f>
        <v>11</v>
      </c>
      <c r="B7" s="70" t="str">
        <f>'00 016-01-0 Pol'!C7</f>
        <v>Přípravné a přidružené práce</v>
      </c>
      <c r="D7" s="230"/>
      <c r="E7" s="333">
        <f>'00 016-01-0 Pol'!BA75</f>
        <v>0</v>
      </c>
      <c r="F7" s="334">
        <f>'00 016-01-0 Pol'!BB75</f>
        <v>0</v>
      </c>
      <c r="G7" s="334">
        <f>'00 016-01-0 Pol'!BC75</f>
        <v>0</v>
      </c>
      <c r="H7" s="334">
        <f>'00 016-01-0 Pol'!BD75</f>
        <v>0</v>
      </c>
      <c r="I7" s="335">
        <f>'00 016-01-0 Pol'!BE75</f>
        <v>0</v>
      </c>
    </row>
    <row r="8" spans="1:57" s="14" customFormat="1" ht="13.5" thickBot="1">
      <c r="A8" s="231"/>
      <c r="B8" s="232" t="s">
        <v>79</v>
      </c>
      <c r="C8" s="232"/>
      <c r="D8" s="233"/>
      <c r="E8" s="234">
        <f>SUM(E7:E7)</f>
        <v>0</v>
      </c>
      <c r="F8" s="235">
        <f>SUM(F7:F7)</f>
        <v>0</v>
      </c>
      <c r="G8" s="235">
        <f>SUM(G7:G7)</f>
        <v>0</v>
      </c>
      <c r="H8" s="235">
        <f>SUM(H7:H7)</f>
        <v>0</v>
      </c>
      <c r="I8" s="236">
        <f>SUM(I7:I7)</f>
        <v>0</v>
      </c>
    </row>
    <row r="9" spans="1:57">
      <c r="A9" s="137"/>
      <c r="B9" s="137"/>
      <c r="C9" s="137"/>
      <c r="D9" s="137"/>
      <c r="E9" s="137"/>
      <c r="F9" s="137"/>
      <c r="G9" s="137"/>
      <c r="H9" s="137"/>
      <c r="I9" s="137"/>
    </row>
    <row r="10" spans="1:57" ht="19.5" customHeight="1">
      <c r="A10" s="222" t="s">
        <v>80</v>
      </c>
      <c r="B10" s="222"/>
      <c r="C10" s="222"/>
      <c r="D10" s="222"/>
      <c r="E10" s="222"/>
      <c r="F10" s="222"/>
      <c r="G10" s="237"/>
      <c r="H10" s="222"/>
      <c r="I10" s="222"/>
      <c r="BA10" s="143"/>
      <c r="BB10" s="143"/>
      <c r="BC10" s="143"/>
      <c r="BD10" s="143"/>
      <c r="BE10" s="143"/>
    </row>
    <row r="11" spans="1:57" ht="13.5" thickBot="1"/>
    <row r="12" spans="1:57">
      <c r="A12" s="175" t="s">
        <v>81</v>
      </c>
      <c r="B12" s="176"/>
      <c r="C12" s="176"/>
      <c r="D12" s="238"/>
      <c r="E12" s="239" t="s">
        <v>82</v>
      </c>
      <c r="F12" s="240" t="s">
        <v>12</v>
      </c>
      <c r="G12" s="241" t="s">
        <v>83</v>
      </c>
      <c r="H12" s="242"/>
      <c r="I12" s="243" t="s">
        <v>82</v>
      </c>
    </row>
    <row r="13" spans="1:57">
      <c r="A13" s="167" t="s">
        <v>188</v>
      </c>
      <c r="B13" s="158"/>
      <c r="C13" s="158"/>
      <c r="D13" s="244"/>
      <c r="E13" s="245"/>
      <c r="F13" s="246"/>
      <c r="G13" s="247">
        <v>0</v>
      </c>
      <c r="H13" s="248"/>
      <c r="I13" s="249">
        <f>E13+F13*G13/100</f>
        <v>0</v>
      </c>
      <c r="BA13" s="1">
        <v>0</v>
      </c>
    </row>
    <row r="14" spans="1:57">
      <c r="A14" s="167" t="s">
        <v>189</v>
      </c>
      <c r="B14" s="158"/>
      <c r="C14" s="158"/>
      <c r="D14" s="244"/>
      <c r="E14" s="245"/>
      <c r="F14" s="246"/>
      <c r="G14" s="247">
        <v>0</v>
      </c>
      <c r="H14" s="248"/>
      <c r="I14" s="249">
        <f>E14+F14*G14/100</f>
        <v>0</v>
      </c>
      <c r="BA14" s="1">
        <v>0</v>
      </c>
    </row>
    <row r="15" spans="1:57">
      <c r="A15" s="167" t="s">
        <v>190</v>
      </c>
      <c r="B15" s="158"/>
      <c r="C15" s="158"/>
      <c r="D15" s="244"/>
      <c r="E15" s="245"/>
      <c r="F15" s="246"/>
      <c r="G15" s="247">
        <v>0</v>
      </c>
      <c r="H15" s="248"/>
      <c r="I15" s="249">
        <f>E15+F15*G15/100</f>
        <v>0</v>
      </c>
      <c r="BA15" s="1">
        <v>0</v>
      </c>
    </row>
    <row r="16" spans="1:57">
      <c r="A16" s="167" t="s">
        <v>191</v>
      </c>
      <c r="B16" s="158"/>
      <c r="C16" s="158"/>
      <c r="D16" s="244"/>
      <c r="E16" s="245"/>
      <c r="F16" s="246"/>
      <c r="G16" s="247">
        <v>0</v>
      </c>
      <c r="H16" s="248"/>
      <c r="I16" s="249">
        <f>E16+F16*G16/100</f>
        <v>0</v>
      </c>
      <c r="BA16" s="1">
        <v>0</v>
      </c>
    </row>
    <row r="17" spans="1:53">
      <c r="A17" s="167" t="s">
        <v>192</v>
      </c>
      <c r="B17" s="158"/>
      <c r="C17" s="158"/>
      <c r="D17" s="244"/>
      <c r="E17" s="245"/>
      <c r="F17" s="246"/>
      <c r="G17" s="247">
        <v>0</v>
      </c>
      <c r="H17" s="248"/>
      <c r="I17" s="249">
        <f>E17+F17*G17/100</f>
        <v>0</v>
      </c>
      <c r="BA17" s="1">
        <v>1</v>
      </c>
    </row>
    <row r="18" spans="1:53">
      <c r="A18" s="167" t="s">
        <v>193</v>
      </c>
      <c r="B18" s="158"/>
      <c r="C18" s="158"/>
      <c r="D18" s="244"/>
      <c r="E18" s="245"/>
      <c r="F18" s="246"/>
      <c r="G18" s="247">
        <v>0</v>
      </c>
      <c r="H18" s="248"/>
      <c r="I18" s="249">
        <f>E18+F18*G18/100</f>
        <v>0</v>
      </c>
      <c r="BA18" s="1">
        <v>1</v>
      </c>
    </row>
    <row r="19" spans="1:53">
      <c r="A19" s="167" t="s">
        <v>194</v>
      </c>
      <c r="B19" s="158"/>
      <c r="C19" s="158"/>
      <c r="D19" s="244"/>
      <c r="E19" s="245"/>
      <c r="F19" s="246"/>
      <c r="G19" s="247">
        <v>0</v>
      </c>
      <c r="H19" s="248"/>
      <c r="I19" s="249">
        <f>E19+F19*G19/100</f>
        <v>0</v>
      </c>
      <c r="BA19" s="1">
        <v>2</v>
      </c>
    </row>
    <row r="20" spans="1:53">
      <c r="A20" s="167" t="s">
        <v>195</v>
      </c>
      <c r="B20" s="158"/>
      <c r="C20" s="158"/>
      <c r="D20" s="244"/>
      <c r="E20" s="245"/>
      <c r="F20" s="246"/>
      <c r="G20" s="247">
        <v>0</v>
      </c>
      <c r="H20" s="248"/>
      <c r="I20" s="249">
        <f>E20+F20*G20/100</f>
        <v>0</v>
      </c>
      <c r="BA20" s="1">
        <v>2</v>
      </c>
    </row>
    <row r="21" spans="1:53" ht="13.5" thickBot="1">
      <c r="A21" s="250"/>
      <c r="B21" s="251" t="s">
        <v>84</v>
      </c>
      <c r="C21" s="252"/>
      <c r="D21" s="253"/>
      <c r="E21" s="254"/>
      <c r="F21" s="255"/>
      <c r="G21" s="255"/>
      <c r="H21" s="256">
        <f>SUM(I13:I20)</f>
        <v>0</v>
      </c>
      <c r="I21" s="257"/>
    </row>
    <row r="23" spans="1:53">
      <c r="B23" s="14"/>
      <c r="F23" s="258"/>
      <c r="G23" s="259"/>
      <c r="H23" s="259"/>
      <c r="I23" s="54"/>
    </row>
    <row r="24" spans="1:53">
      <c r="F24" s="258"/>
      <c r="G24" s="259"/>
      <c r="H24" s="259"/>
      <c r="I24" s="54"/>
    </row>
    <row r="25" spans="1:53">
      <c r="F25" s="258"/>
      <c r="G25" s="259"/>
      <c r="H25" s="259"/>
      <c r="I25" s="54"/>
    </row>
    <row r="26" spans="1:53">
      <c r="F26" s="258"/>
      <c r="G26" s="259"/>
      <c r="H26" s="259"/>
      <c r="I26" s="54"/>
    </row>
    <row r="27" spans="1:53">
      <c r="F27" s="258"/>
      <c r="G27" s="259"/>
      <c r="H27" s="259"/>
      <c r="I27" s="54"/>
    </row>
    <row r="28" spans="1:53">
      <c r="F28" s="258"/>
      <c r="G28" s="259"/>
      <c r="H28" s="259"/>
      <c r="I28" s="54"/>
    </row>
    <row r="29" spans="1:53">
      <c r="F29" s="258"/>
      <c r="G29" s="259"/>
      <c r="H29" s="259"/>
      <c r="I29" s="54"/>
    </row>
    <row r="30" spans="1:53">
      <c r="F30" s="258"/>
      <c r="G30" s="259"/>
      <c r="H30" s="259"/>
      <c r="I30" s="54"/>
    </row>
    <row r="31" spans="1:53">
      <c r="F31" s="258"/>
      <c r="G31" s="259"/>
      <c r="H31" s="259"/>
      <c r="I31" s="54"/>
    </row>
    <row r="32" spans="1:53">
      <c r="F32" s="258"/>
      <c r="G32" s="259"/>
      <c r="H32" s="259"/>
      <c r="I32" s="54"/>
    </row>
    <row r="33" spans="6:9">
      <c r="F33" s="258"/>
      <c r="G33" s="259"/>
      <c r="H33" s="259"/>
      <c r="I33" s="54"/>
    </row>
    <row r="34" spans="6:9">
      <c r="F34" s="258"/>
      <c r="G34" s="259"/>
      <c r="H34" s="259"/>
      <c r="I34" s="54"/>
    </row>
    <row r="35" spans="6:9">
      <c r="F35" s="258"/>
      <c r="G35" s="259"/>
      <c r="H35" s="259"/>
      <c r="I35" s="54"/>
    </row>
    <row r="36" spans="6:9">
      <c r="F36" s="258"/>
      <c r="G36" s="259"/>
      <c r="H36" s="259"/>
      <c r="I36" s="54"/>
    </row>
    <row r="37" spans="6:9">
      <c r="F37" s="258"/>
      <c r="G37" s="259"/>
      <c r="H37" s="259"/>
      <c r="I37" s="54"/>
    </row>
    <row r="38" spans="6:9">
      <c r="F38" s="258"/>
      <c r="G38" s="259"/>
      <c r="H38" s="259"/>
      <c r="I38" s="54"/>
    </row>
    <row r="39" spans="6:9">
      <c r="F39" s="258"/>
      <c r="G39" s="259"/>
      <c r="H39" s="259"/>
      <c r="I39" s="54"/>
    </row>
    <row r="40" spans="6:9">
      <c r="F40" s="258"/>
      <c r="G40" s="259"/>
      <c r="H40" s="259"/>
      <c r="I40" s="54"/>
    </row>
    <row r="41" spans="6:9">
      <c r="F41" s="258"/>
      <c r="G41" s="259"/>
      <c r="H41" s="259"/>
      <c r="I41" s="54"/>
    </row>
    <row r="42" spans="6:9">
      <c r="F42" s="258"/>
      <c r="G42" s="259"/>
      <c r="H42" s="259"/>
      <c r="I42" s="54"/>
    </row>
    <row r="43" spans="6:9">
      <c r="F43" s="258"/>
      <c r="G43" s="259"/>
      <c r="H43" s="259"/>
      <c r="I43" s="54"/>
    </row>
    <row r="44" spans="6:9">
      <c r="F44" s="258"/>
      <c r="G44" s="259"/>
      <c r="H44" s="259"/>
      <c r="I44" s="54"/>
    </row>
    <row r="45" spans="6:9">
      <c r="F45" s="258"/>
      <c r="G45" s="259"/>
      <c r="H45" s="259"/>
      <c r="I45" s="54"/>
    </row>
    <row r="46" spans="6:9">
      <c r="F46" s="258"/>
      <c r="G46" s="259"/>
      <c r="H46" s="259"/>
      <c r="I46" s="54"/>
    </row>
    <row r="47" spans="6:9">
      <c r="F47" s="258"/>
      <c r="G47" s="259"/>
      <c r="H47" s="259"/>
      <c r="I47" s="54"/>
    </row>
    <row r="48" spans="6:9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B148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100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103</v>
      </c>
      <c r="D3" s="265"/>
      <c r="E3" s="266" t="s">
        <v>85</v>
      </c>
      <c r="F3" s="267" t="str">
        <f>'00 016-01-0 Rek'!H1</f>
        <v>016-01-0</v>
      </c>
      <c r="G3" s="268"/>
    </row>
    <row r="4" spans="1:80" ht="13.5" thickBot="1">
      <c r="A4" s="269" t="s">
        <v>76</v>
      </c>
      <c r="B4" s="214"/>
      <c r="C4" s="215" t="s">
        <v>106</v>
      </c>
      <c r="D4" s="270"/>
      <c r="E4" s="271" t="str">
        <f>'00 016-01-0 Rek'!G2</f>
        <v>Ostatní a vedlejší náklady stavby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108</v>
      </c>
      <c r="C7" s="284" t="s">
        <v>109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111</v>
      </c>
      <c r="C8" s="295" t="s">
        <v>112</v>
      </c>
      <c r="D8" s="296" t="s">
        <v>113</v>
      </c>
      <c r="E8" s="297">
        <v>65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/>
      <c r="K8" s="300">
        <f>E8*J8</f>
        <v>0</v>
      </c>
      <c r="O8" s="292">
        <v>2</v>
      </c>
      <c r="AA8" s="261">
        <v>12</v>
      </c>
      <c r="AB8" s="261">
        <v>0</v>
      </c>
      <c r="AC8" s="261">
        <v>16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12</v>
      </c>
      <c r="CB8" s="292">
        <v>0</v>
      </c>
    </row>
    <row r="9" spans="1:80">
      <c r="A9" s="301"/>
      <c r="B9" s="302"/>
      <c r="C9" s="303" t="s">
        <v>114</v>
      </c>
      <c r="D9" s="304"/>
      <c r="E9" s="304"/>
      <c r="F9" s="304"/>
      <c r="G9" s="305"/>
      <c r="I9" s="306"/>
      <c r="K9" s="306"/>
      <c r="L9" s="307" t="s">
        <v>114</v>
      </c>
      <c r="O9" s="292">
        <v>3</v>
      </c>
    </row>
    <row r="10" spans="1:80">
      <c r="A10" s="301"/>
      <c r="B10" s="302"/>
      <c r="C10" s="303" t="s">
        <v>115</v>
      </c>
      <c r="D10" s="304"/>
      <c r="E10" s="304"/>
      <c r="F10" s="304"/>
      <c r="G10" s="305"/>
      <c r="I10" s="306"/>
      <c r="K10" s="306"/>
      <c r="L10" s="307" t="s">
        <v>115</v>
      </c>
      <c r="O10" s="292">
        <v>3</v>
      </c>
    </row>
    <row r="11" spans="1:80">
      <c r="A11" s="301"/>
      <c r="B11" s="302"/>
      <c r="C11" s="303"/>
      <c r="D11" s="304"/>
      <c r="E11" s="304"/>
      <c r="F11" s="304"/>
      <c r="G11" s="305"/>
      <c r="I11" s="306"/>
      <c r="K11" s="306"/>
      <c r="L11" s="307"/>
      <c r="O11" s="292">
        <v>3</v>
      </c>
    </row>
    <row r="12" spans="1:80">
      <c r="A12" s="301"/>
      <c r="B12" s="302"/>
      <c r="C12" s="303" t="s">
        <v>116</v>
      </c>
      <c r="D12" s="304"/>
      <c r="E12" s="304"/>
      <c r="F12" s="304"/>
      <c r="G12" s="305"/>
      <c r="I12" s="306"/>
      <c r="K12" s="306"/>
      <c r="L12" s="307" t="s">
        <v>116</v>
      </c>
      <c r="O12" s="292">
        <v>3</v>
      </c>
    </row>
    <row r="13" spans="1:80">
      <c r="A13" s="301"/>
      <c r="B13" s="302"/>
      <c r="C13" s="303" t="s">
        <v>117</v>
      </c>
      <c r="D13" s="304"/>
      <c r="E13" s="304"/>
      <c r="F13" s="304"/>
      <c r="G13" s="305"/>
      <c r="I13" s="306"/>
      <c r="K13" s="306"/>
      <c r="L13" s="307" t="s">
        <v>117</v>
      </c>
      <c r="O13" s="292">
        <v>3</v>
      </c>
    </row>
    <row r="14" spans="1:80">
      <c r="A14" s="301"/>
      <c r="B14" s="302"/>
      <c r="C14" s="303"/>
      <c r="D14" s="304"/>
      <c r="E14" s="304"/>
      <c r="F14" s="304"/>
      <c r="G14" s="305"/>
      <c r="I14" s="306"/>
      <c r="K14" s="306"/>
      <c r="L14" s="307"/>
      <c r="O14" s="292">
        <v>3</v>
      </c>
    </row>
    <row r="15" spans="1:80">
      <c r="A15" s="301"/>
      <c r="B15" s="302"/>
      <c r="C15" s="303" t="s">
        <v>118</v>
      </c>
      <c r="D15" s="304"/>
      <c r="E15" s="304"/>
      <c r="F15" s="304"/>
      <c r="G15" s="305"/>
      <c r="I15" s="306"/>
      <c r="K15" s="306"/>
      <c r="L15" s="307" t="s">
        <v>118</v>
      </c>
      <c r="O15" s="292">
        <v>3</v>
      </c>
    </row>
    <row r="16" spans="1:80">
      <c r="A16" s="293">
        <v>2</v>
      </c>
      <c r="B16" s="294" t="s">
        <v>119</v>
      </c>
      <c r="C16" s="295" t="s">
        <v>120</v>
      </c>
      <c r="D16" s="296" t="s">
        <v>121</v>
      </c>
      <c r="E16" s="297">
        <v>20</v>
      </c>
      <c r="F16" s="297">
        <v>0</v>
      </c>
      <c r="G16" s="298">
        <f>E16*F16</f>
        <v>0</v>
      </c>
      <c r="H16" s="299">
        <v>0</v>
      </c>
      <c r="I16" s="300">
        <f>E16*H16</f>
        <v>0</v>
      </c>
      <c r="J16" s="299"/>
      <c r="K16" s="300">
        <f>E16*J16</f>
        <v>0</v>
      </c>
      <c r="O16" s="292">
        <v>2</v>
      </c>
      <c r="AA16" s="261">
        <v>12</v>
      </c>
      <c r="AB16" s="261">
        <v>0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12</v>
      </c>
      <c r="CB16" s="292">
        <v>0</v>
      </c>
    </row>
    <row r="17" spans="1:80">
      <c r="A17" s="301"/>
      <c r="B17" s="302"/>
      <c r="C17" s="303" t="s">
        <v>122</v>
      </c>
      <c r="D17" s="304"/>
      <c r="E17" s="304"/>
      <c r="F17" s="304"/>
      <c r="G17" s="305"/>
      <c r="I17" s="306"/>
      <c r="K17" s="306"/>
      <c r="L17" s="307" t="s">
        <v>122</v>
      </c>
      <c r="O17" s="292">
        <v>3</v>
      </c>
    </row>
    <row r="18" spans="1:80">
      <c r="A18" s="301"/>
      <c r="B18" s="302"/>
      <c r="C18" s="303" t="s">
        <v>123</v>
      </c>
      <c r="D18" s="304"/>
      <c r="E18" s="304"/>
      <c r="F18" s="304"/>
      <c r="G18" s="305"/>
      <c r="I18" s="306"/>
      <c r="K18" s="306"/>
      <c r="L18" s="307" t="s">
        <v>123</v>
      </c>
      <c r="O18" s="292">
        <v>3</v>
      </c>
    </row>
    <row r="19" spans="1:80" ht="22.5">
      <c r="A19" s="301"/>
      <c r="B19" s="302"/>
      <c r="C19" s="303" t="s">
        <v>124</v>
      </c>
      <c r="D19" s="304"/>
      <c r="E19" s="304"/>
      <c r="F19" s="304"/>
      <c r="G19" s="305"/>
      <c r="I19" s="306"/>
      <c r="K19" s="306"/>
      <c r="L19" s="307" t="s">
        <v>124</v>
      </c>
      <c r="O19" s="292">
        <v>3</v>
      </c>
    </row>
    <row r="20" spans="1:80">
      <c r="A20" s="293">
        <v>3</v>
      </c>
      <c r="B20" s="294" t="s">
        <v>125</v>
      </c>
      <c r="C20" s="295" t="s">
        <v>126</v>
      </c>
      <c r="D20" s="296" t="s">
        <v>127</v>
      </c>
      <c r="E20" s="297">
        <v>1800</v>
      </c>
      <c r="F20" s="297">
        <v>0</v>
      </c>
      <c r="G20" s="298">
        <f>E20*F20</f>
        <v>0</v>
      </c>
      <c r="H20" s="299">
        <v>0</v>
      </c>
      <c r="I20" s="300">
        <f>E20*H20</f>
        <v>0</v>
      </c>
      <c r="J20" s="299"/>
      <c r="K20" s="300">
        <f>E20*J20</f>
        <v>0</v>
      </c>
      <c r="O20" s="292">
        <v>2</v>
      </c>
      <c r="AA20" s="261">
        <v>12</v>
      </c>
      <c r="AB20" s="261">
        <v>0</v>
      </c>
      <c r="AC20" s="261">
        <v>2</v>
      </c>
      <c r="AZ20" s="261">
        <v>1</v>
      </c>
      <c r="BA20" s="261">
        <f>IF(AZ20=1,G20,0)</f>
        <v>0</v>
      </c>
      <c r="BB20" s="261">
        <f>IF(AZ20=2,G20,0)</f>
        <v>0</v>
      </c>
      <c r="BC20" s="261">
        <f>IF(AZ20=3,G20,0)</f>
        <v>0</v>
      </c>
      <c r="BD20" s="261">
        <f>IF(AZ20=4,G20,0)</f>
        <v>0</v>
      </c>
      <c r="BE20" s="261">
        <f>IF(AZ20=5,G20,0)</f>
        <v>0</v>
      </c>
      <c r="CA20" s="292">
        <v>12</v>
      </c>
      <c r="CB20" s="292">
        <v>0</v>
      </c>
    </row>
    <row r="21" spans="1:80">
      <c r="A21" s="301"/>
      <c r="B21" s="302"/>
      <c r="C21" s="303" t="s">
        <v>128</v>
      </c>
      <c r="D21" s="304"/>
      <c r="E21" s="304"/>
      <c r="F21" s="304"/>
      <c r="G21" s="305"/>
      <c r="I21" s="306"/>
      <c r="K21" s="306"/>
      <c r="L21" s="307" t="s">
        <v>128</v>
      </c>
      <c r="O21" s="292">
        <v>3</v>
      </c>
    </row>
    <row r="22" spans="1:80">
      <c r="A22" s="301"/>
      <c r="B22" s="308"/>
      <c r="C22" s="309" t="s">
        <v>129</v>
      </c>
      <c r="D22" s="310"/>
      <c r="E22" s="311">
        <v>600</v>
      </c>
      <c r="F22" s="312"/>
      <c r="G22" s="313"/>
      <c r="H22" s="314"/>
      <c r="I22" s="306"/>
      <c r="J22" s="315"/>
      <c r="K22" s="306"/>
      <c r="M22" s="307" t="s">
        <v>129</v>
      </c>
      <c r="O22" s="292"/>
    </row>
    <row r="23" spans="1:80">
      <c r="A23" s="301"/>
      <c r="B23" s="308"/>
      <c r="C23" s="309" t="s">
        <v>130</v>
      </c>
      <c r="D23" s="310"/>
      <c r="E23" s="311">
        <v>1200</v>
      </c>
      <c r="F23" s="312"/>
      <c r="G23" s="313"/>
      <c r="H23" s="314"/>
      <c r="I23" s="306"/>
      <c r="J23" s="315"/>
      <c r="K23" s="306"/>
      <c r="M23" s="307" t="s">
        <v>130</v>
      </c>
      <c r="O23" s="292"/>
    </row>
    <row r="24" spans="1:80" ht="22.5">
      <c r="A24" s="293">
        <v>4</v>
      </c>
      <c r="B24" s="294" t="s">
        <v>131</v>
      </c>
      <c r="C24" s="295" t="s">
        <v>132</v>
      </c>
      <c r="D24" s="296" t="s">
        <v>127</v>
      </c>
      <c r="E24" s="297">
        <v>1800</v>
      </c>
      <c r="F24" s="297">
        <v>0</v>
      </c>
      <c r="G24" s="298">
        <f>E24*F24</f>
        <v>0</v>
      </c>
      <c r="H24" s="299">
        <v>0</v>
      </c>
      <c r="I24" s="300">
        <f>E24*H24</f>
        <v>0</v>
      </c>
      <c r="J24" s="299"/>
      <c r="K24" s="300">
        <f>E24*J24</f>
        <v>0</v>
      </c>
      <c r="O24" s="292">
        <v>2</v>
      </c>
      <c r="AA24" s="261">
        <v>12</v>
      </c>
      <c r="AB24" s="261">
        <v>0</v>
      </c>
      <c r="AC24" s="261">
        <v>3</v>
      </c>
      <c r="AZ24" s="261">
        <v>1</v>
      </c>
      <c r="BA24" s="261">
        <f>IF(AZ24=1,G24,0)</f>
        <v>0</v>
      </c>
      <c r="BB24" s="261">
        <f>IF(AZ24=2,G24,0)</f>
        <v>0</v>
      </c>
      <c r="BC24" s="261">
        <f>IF(AZ24=3,G24,0)</f>
        <v>0</v>
      </c>
      <c r="BD24" s="261">
        <f>IF(AZ24=4,G24,0)</f>
        <v>0</v>
      </c>
      <c r="BE24" s="261">
        <f>IF(AZ24=5,G24,0)</f>
        <v>0</v>
      </c>
      <c r="CA24" s="292">
        <v>12</v>
      </c>
      <c r="CB24" s="292">
        <v>0</v>
      </c>
    </row>
    <row r="25" spans="1:80">
      <c r="A25" s="301"/>
      <c r="B25" s="302"/>
      <c r="C25" s="303" t="s">
        <v>133</v>
      </c>
      <c r="D25" s="304"/>
      <c r="E25" s="304"/>
      <c r="F25" s="304"/>
      <c r="G25" s="305"/>
      <c r="I25" s="306"/>
      <c r="K25" s="306"/>
      <c r="L25" s="307" t="s">
        <v>133</v>
      </c>
      <c r="O25" s="292">
        <v>3</v>
      </c>
    </row>
    <row r="26" spans="1:80">
      <c r="A26" s="301"/>
      <c r="B26" s="302"/>
      <c r="C26" s="303"/>
      <c r="D26" s="304"/>
      <c r="E26" s="304"/>
      <c r="F26" s="304"/>
      <c r="G26" s="305"/>
      <c r="I26" s="306"/>
      <c r="K26" s="306"/>
      <c r="L26" s="307"/>
      <c r="O26" s="292">
        <v>3</v>
      </c>
    </row>
    <row r="27" spans="1:80">
      <c r="A27" s="301"/>
      <c r="B27" s="302"/>
      <c r="C27" s="303" t="s">
        <v>134</v>
      </c>
      <c r="D27" s="304"/>
      <c r="E27" s="304"/>
      <c r="F27" s="304"/>
      <c r="G27" s="305"/>
      <c r="I27" s="306"/>
      <c r="K27" s="306"/>
      <c r="L27" s="307" t="s">
        <v>134</v>
      </c>
      <c r="O27" s="292">
        <v>3</v>
      </c>
    </row>
    <row r="28" spans="1:80">
      <c r="A28" s="301"/>
      <c r="B28" s="302"/>
      <c r="C28" s="303"/>
      <c r="D28" s="304"/>
      <c r="E28" s="304"/>
      <c r="F28" s="304"/>
      <c r="G28" s="305"/>
      <c r="I28" s="306"/>
      <c r="K28" s="306"/>
      <c r="L28" s="307"/>
      <c r="O28" s="292">
        <v>3</v>
      </c>
    </row>
    <row r="29" spans="1:80">
      <c r="A29" s="301"/>
      <c r="B29" s="302"/>
      <c r="C29" s="303" t="s">
        <v>135</v>
      </c>
      <c r="D29" s="304"/>
      <c r="E29" s="304"/>
      <c r="F29" s="304"/>
      <c r="G29" s="305"/>
      <c r="I29" s="306"/>
      <c r="K29" s="306"/>
      <c r="L29" s="307" t="s">
        <v>135</v>
      </c>
      <c r="O29" s="292">
        <v>3</v>
      </c>
    </row>
    <row r="30" spans="1:80">
      <c r="A30" s="301"/>
      <c r="B30" s="302"/>
      <c r="C30" s="303" t="s">
        <v>136</v>
      </c>
      <c r="D30" s="304"/>
      <c r="E30" s="304"/>
      <c r="F30" s="304"/>
      <c r="G30" s="305"/>
      <c r="I30" s="306"/>
      <c r="K30" s="306"/>
      <c r="L30" s="307" t="s">
        <v>136</v>
      </c>
      <c r="O30" s="292">
        <v>3</v>
      </c>
    </row>
    <row r="31" spans="1:80">
      <c r="A31" s="301"/>
      <c r="B31" s="302"/>
      <c r="C31" s="303" t="s">
        <v>137</v>
      </c>
      <c r="D31" s="304"/>
      <c r="E31" s="304"/>
      <c r="F31" s="304"/>
      <c r="G31" s="305"/>
      <c r="I31" s="306"/>
      <c r="K31" s="306"/>
      <c r="L31" s="307" t="s">
        <v>137</v>
      </c>
      <c r="O31" s="292">
        <v>3</v>
      </c>
    </row>
    <row r="32" spans="1:80">
      <c r="A32" s="301"/>
      <c r="B32" s="302"/>
      <c r="C32" s="303" t="s">
        <v>138</v>
      </c>
      <c r="D32" s="304"/>
      <c r="E32" s="304"/>
      <c r="F32" s="304"/>
      <c r="G32" s="305"/>
      <c r="I32" s="306"/>
      <c r="K32" s="306"/>
      <c r="L32" s="307" t="s">
        <v>138</v>
      </c>
      <c r="O32" s="292">
        <v>3</v>
      </c>
    </row>
    <row r="33" spans="1:80">
      <c r="A33" s="301"/>
      <c r="B33" s="302"/>
      <c r="C33" s="303"/>
      <c r="D33" s="304"/>
      <c r="E33" s="304"/>
      <c r="F33" s="304"/>
      <c r="G33" s="305"/>
      <c r="I33" s="306"/>
      <c r="K33" s="306"/>
      <c r="L33" s="307"/>
      <c r="O33" s="292">
        <v>3</v>
      </c>
    </row>
    <row r="34" spans="1:80">
      <c r="A34" s="301"/>
      <c r="B34" s="302"/>
      <c r="C34" s="303"/>
      <c r="D34" s="304"/>
      <c r="E34" s="304"/>
      <c r="F34" s="304"/>
      <c r="G34" s="305"/>
      <c r="I34" s="306"/>
      <c r="K34" s="306"/>
      <c r="L34" s="307"/>
      <c r="O34" s="292">
        <v>3</v>
      </c>
    </row>
    <row r="35" spans="1:80">
      <c r="A35" s="301"/>
      <c r="B35" s="308"/>
      <c r="C35" s="309" t="s">
        <v>129</v>
      </c>
      <c r="D35" s="310"/>
      <c r="E35" s="311">
        <v>600</v>
      </c>
      <c r="F35" s="312"/>
      <c r="G35" s="313"/>
      <c r="H35" s="314"/>
      <c r="I35" s="306"/>
      <c r="J35" s="315"/>
      <c r="K35" s="306"/>
      <c r="M35" s="307" t="s">
        <v>129</v>
      </c>
      <c r="O35" s="292"/>
    </row>
    <row r="36" spans="1:80">
      <c r="A36" s="301"/>
      <c r="B36" s="308"/>
      <c r="C36" s="309" t="s">
        <v>130</v>
      </c>
      <c r="D36" s="310"/>
      <c r="E36" s="311">
        <v>1200</v>
      </c>
      <c r="F36" s="312"/>
      <c r="G36" s="313"/>
      <c r="H36" s="314"/>
      <c r="I36" s="306"/>
      <c r="J36" s="315"/>
      <c r="K36" s="306"/>
      <c r="M36" s="307" t="s">
        <v>130</v>
      </c>
      <c r="O36" s="292"/>
    </row>
    <row r="37" spans="1:80" ht="22.5">
      <c r="A37" s="293">
        <v>5</v>
      </c>
      <c r="B37" s="294" t="s">
        <v>139</v>
      </c>
      <c r="C37" s="295" t="s">
        <v>140</v>
      </c>
      <c r="D37" s="296" t="s">
        <v>141</v>
      </c>
      <c r="E37" s="297">
        <v>1</v>
      </c>
      <c r="F37" s="297">
        <v>0</v>
      </c>
      <c r="G37" s="298">
        <f>E37*F37</f>
        <v>0</v>
      </c>
      <c r="H37" s="299">
        <v>0</v>
      </c>
      <c r="I37" s="300">
        <f>E37*H37</f>
        <v>0</v>
      </c>
      <c r="J37" s="299"/>
      <c r="K37" s="300">
        <f>E37*J37</f>
        <v>0</v>
      </c>
      <c r="O37" s="292">
        <v>2</v>
      </c>
      <c r="AA37" s="261">
        <v>12</v>
      </c>
      <c r="AB37" s="261">
        <v>0</v>
      </c>
      <c r="AC37" s="261">
        <v>4</v>
      </c>
      <c r="AZ37" s="261">
        <v>1</v>
      </c>
      <c r="BA37" s="261">
        <f>IF(AZ37=1,G37,0)</f>
        <v>0</v>
      </c>
      <c r="BB37" s="261">
        <f>IF(AZ37=2,G37,0)</f>
        <v>0</v>
      </c>
      <c r="BC37" s="261">
        <f>IF(AZ37=3,G37,0)</f>
        <v>0</v>
      </c>
      <c r="BD37" s="261">
        <f>IF(AZ37=4,G37,0)</f>
        <v>0</v>
      </c>
      <c r="BE37" s="261">
        <f>IF(AZ37=5,G37,0)</f>
        <v>0</v>
      </c>
      <c r="CA37" s="292">
        <v>12</v>
      </c>
      <c r="CB37" s="292">
        <v>0</v>
      </c>
    </row>
    <row r="38" spans="1:80">
      <c r="A38" s="301"/>
      <c r="B38" s="302"/>
      <c r="C38" s="303" t="s">
        <v>142</v>
      </c>
      <c r="D38" s="304"/>
      <c r="E38" s="304"/>
      <c r="F38" s="304"/>
      <c r="G38" s="305"/>
      <c r="I38" s="306"/>
      <c r="K38" s="306"/>
      <c r="L38" s="307" t="s">
        <v>142</v>
      </c>
      <c r="O38" s="292">
        <v>3</v>
      </c>
    </row>
    <row r="39" spans="1:80">
      <c r="A39" s="293">
        <v>6</v>
      </c>
      <c r="B39" s="294" t="s">
        <v>143</v>
      </c>
      <c r="C39" s="295" t="s">
        <v>144</v>
      </c>
      <c r="D39" s="296" t="s">
        <v>141</v>
      </c>
      <c r="E39" s="297">
        <v>1</v>
      </c>
      <c r="F39" s="297">
        <v>0</v>
      </c>
      <c r="G39" s="298">
        <f>E39*F39</f>
        <v>0</v>
      </c>
      <c r="H39" s="299">
        <v>0</v>
      </c>
      <c r="I39" s="300">
        <f>E39*H39</f>
        <v>0</v>
      </c>
      <c r="J39" s="299"/>
      <c r="K39" s="300">
        <f>E39*J39</f>
        <v>0</v>
      </c>
      <c r="O39" s="292">
        <v>2</v>
      </c>
      <c r="AA39" s="261">
        <v>12</v>
      </c>
      <c r="AB39" s="261">
        <v>0</v>
      </c>
      <c r="AC39" s="261">
        <v>5</v>
      </c>
      <c r="AZ39" s="261">
        <v>1</v>
      </c>
      <c r="BA39" s="261">
        <f>IF(AZ39=1,G39,0)</f>
        <v>0</v>
      </c>
      <c r="BB39" s="261">
        <f>IF(AZ39=2,G39,0)</f>
        <v>0</v>
      </c>
      <c r="BC39" s="261">
        <f>IF(AZ39=3,G39,0)</f>
        <v>0</v>
      </c>
      <c r="BD39" s="261">
        <f>IF(AZ39=4,G39,0)</f>
        <v>0</v>
      </c>
      <c r="BE39" s="261">
        <f>IF(AZ39=5,G39,0)</f>
        <v>0</v>
      </c>
      <c r="CA39" s="292">
        <v>12</v>
      </c>
      <c r="CB39" s="292">
        <v>0</v>
      </c>
    </row>
    <row r="40" spans="1:80">
      <c r="A40" s="301"/>
      <c r="B40" s="302"/>
      <c r="C40" s="303" t="s">
        <v>145</v>
      </c>
      <c r="D40" s="304"/>
      <c r="E40" s="304"/>
      <c r="F40" s="304"/>
      <c r="G40" s="305"/>
      <c r="I40" s="306"/>
      <c r="K40" s="306"/>
      <c r="L40" s="307" t="s">
        <v>145</v>
      </c>
      <c r="O40" s="292">
        <v>3</v>
      </c>
    </row>
    <row r="41" spans="1:80">
      <c r="A41" s="301"/>
      <c r="B41" s="302"/>
      <c r="C41" s="303"/>
      <c r="D41" s="304"/>
      <c r="E41" s="304"/>
      <c r="F41" s="304"/>
      <c r="G41" s="305"/>
      <c r="I41" s="306"/>
      <c r="K41" s="306"/>
      <c r="L41" s="307"/>
      <c r="O41" s="292">
        <v>3</v>
      </c>
    </row>
    <row r="42" spans="1:80">
      <c r="A42" s="301"/>
      <c r="B42" s="302"/>
      <c r="C42" s="303"/>
      <c r="D42" s="304"/>
      <c r="E42" s="304"/>
      <c r="F42" s="304"/>
      <c r="G42" s="305"/>
      <c r="I42" s="306"/>
      <c r="K42" s="306"/>
      <c r="L42" s="307"/>
      <c r="O42" s="292">
        <v>3</v>
      </c>
    </row>
    <row r="43" spans="1:80">
      <c r="A43" s="293">
        <v>7</v>
      </c>
      <c r="B43" s="294" t="s">
        <v>146</v>
      </c>
      <c r="C43" s="295" t="s">
        <v>147</v>
      </c>
      <c r="D43" s="296" t="s">
        <v>141</v>
      </c>
      <c r="E43" s="297">
        <v>1</v>
      </c>
      <c r="F43" s="297">
        <v>0</v>
      </c>
      <c r="G43" s="298">
        <f>E43*F43</f>
        <v>0</v>
      </c>
      <c r="H43" s="299">
        <v>0</v>
      </c>
      <c r="I43" s="300">
        <f>E43*H43</f>
        <v>0</v>
      </c>
      <c r="J43" s="299"/>
      <c r="K43" s="300">
        <f>E43*J43</f>
        <v>0</v>
      </c>
      <c r="O43" s="292">
        <v>2</v>
      </c>
      <c r="AA43" s="261">
        <v>12</v>
      </c>
      <c r="AB43" s="261">
        <v>0</v>
      </c>
      <c r="AC43" s="261">
        <v>6</v>
      </c>
      <c r="AZ43" s="261">
        <v>1</v>
      </c>
      <c r="BA43" s="261">
        <f>IF(AZ43=1,G43,0)</f>
        <v>0</v>
      </c>
      <c r="BB43" s="261">
        <f>IF(AZ43=2,G43,0)</f>
        <v>0</v>
      </c>
      <c r="BC43" s="261">
        <f>IF(AZ43=3,G43,0)</f>
        <v>0</v>
      </c>
      <c r="BD43" s="261">
        <f>IF(AZ43=4,G43,0)</f>
        <v>0</v>
      </c>
      <c r="BE43" s="261">
        <f>IF(AZ43=5,G43,0)</f>
        <v>0</v>
      </c>
      <c r="CA43" s="292">
        <v>12</v>
      </c>
      <c r="CB43" s="292">
        <v>0</v>
      </c>
    </row>
    <row r="44" spans="1:80" ht="22.5">
      <c r="A44" s="301"/>
      <c r="B44" s="302"/>
      <c r="C44" s="303" t="s">
        <v>148</v>
      </c>
      <c r="D44" s="304"/>
      <c r="E44" s="304"/>
      <c r="F44" s="304"/>
      <c r="G44" s="305"/>
      <c r="I44" s="306"/>
      <c r="K44" s="306"/>
      <c r="L44" s="307" t="s">
        <v>148</v>
      </c>
      <c r="O44" s="292">
        <v>3</v>
      </c>
    </row>
    <row r="45" spans="1:80">
      <c r="A45" s="293">
        <v>8</v>
      </c>
      <c r="B45" s="294" t="s">
        <v>149</v>
      </c>
      <c r="C45" s="295" t="s">
        <v>150</v>
      </c>
      <c r="D45" s="296" t="s">
        <v>141</v>
      </c>
      <c r="E45" s="297">
        <v>1</v>
      </c>
      <c r="F45" s="297">
        <v>0</v>
      </c>
      <c r="G45" s="298">
        <f>E45*F45</f>
        <v>0</v>
      </c>
      <c r="H45" s="299">
        <v>0</v>
      </c>
      <c r="I45" s="300">
        <f>E45*H45</f>
        <v>0</v>
      </c>
      <c r="J45" s="299"/>
      <c r="K45" s="300">
        <f>E45*J45</f>
        <v>0</v>
      </c>
      <c r="O45" s="292">
        <v>2</v>
      </c>
      <c r="AA45" s="261">
        <v>12</v>
      </c>
      <c r="AB45" s="261">
        <v>0</v>
      </c>
      <c r="AC45" s="261">
        <v>7</v>
      </c>
      <c r="AZ45" s="261">
        <v>1</v>
      </c>
      <c r="BA45" s="261">
        <f>IF(AZ45=1,G45,0)</f>
        <v>0</v>
      </c>
      <c r="BB45" s="261">
        <f>IF(AZ45=2,G45,0)</f>
        <v>0</v>
      </c>
      <c r="BC45" s="261">
        <f>IF(AZ45=3,G45,0)</f>
        <v>0</v>
      </c>
      <c r="BD45" s="261">
        <f>IF(AZ45=4,G45,0)</f>
        <v>0</v>
      </c>
      <c r="BE45" s="261">
        <f>IF(AZ45=5,G45,0)</f>
        <v>0</v>
      </c>
      <c r="CA45" s="292">
        <v>12</v>
      </c>
      <c r="CB45" s="292">
        <v>0</v>
      </c>
    </row>
    <row r="46" spans="1:80" ht="22.5">
      <c r="A46" s="301"/>
      <c r="B46" s="302"/>
      <c r="C46" s="303" t="s">
        <v>151</v>
      </c>
      <c r="D46" s="304"/>
      <c r="E46" s="304"/>
      <c r="F46" s="304"/>
      <c r="G46" s="305"/>
      <c r="I46" s="306"/>
      <c r="K46" s="306"/>
      <c r="L46" s="307" t="s">
        <v>151</v>
      </c>
      <c r="O46" s="292">
        <v>3</v>
      </c>
    </row>
    <row r="47" spans="1:80" ht="22.5">
      <c r="A47" s="301"/>
      <c r="B47" s="302"/>
      <c r="C47" s="303" t="s">
        <v>152</v>
      </c>
      <c r="D47" s="304"/>
      <c r="E47" s="304"/>
      <c r="F47" s="304"/>
      <c r="G47" s="305"/>
      <c r="I47" s="306"/>
      <c r="K47" s="306"/>
      <c r="L47" s="307" t="s">
        <v>152</v>
      </c>
      <c r="O47" s="292">
        <v>3</v>
      </c>
    </row>
    <row r="48" spans="1:80">
      <c r="A48" s="293">
        <v>9</v>
      </c>
      <c r="B48" s="294" t="s">
        <v>153</v>
      </c>
      <c r="C48" s="295" t="s">
        <v>154</v>
      </c>
      <c r="D48" s="296" t="s">
        <v>121</v>
      </c>
      <c r="E48" s="297">
        <v>1</v>
      </c>
      <c r="F48" s="297">
        <v>0</v>
      </c>
      <c r="G48" s="298">
        <f>E48*F48</f>
        <v>0</v>
      </c>
      <c r="H48" s="299">
        <v>0</v>
      </c>
      <c r="I48" s="300">
        <f>E48*H48</f>
        <v>0</v>
      </c>
      <c r="J48" s="299"/>
      <c r="K48" s="300">
        <f>E48*J48</f>
        <v>0</v>
      </c>
      <c r="O48" s="292">
        <v>2</v>
      </c>
      <c r="AA48" s="261">
        <v>12</v>
      </c>
      <c r="AB48" s="261">
        <v>0</v>
      </c>
      <c r="AC48" s="261">
        <v>8</v>
      </c>
      <c r="AZ48" s="261">
        <v>1</v>
      </c>
      <c r="BA48" s="261">
        <f>IF(AZ48=1,G48,0)</f>
        <v>0</v>
      </c>
      <c r="BB48" s="261">
        <f>IF(AZ48=2,G48,0)</f>
        <v>0</v>
      </c>
      <c r="BC48" s="261">
        <f>IF(AZ48=3,G48,0)</f>
        <v>0</v>
      </c>
      <c r="BD48" s="261">
        <f>IF(AZ48=4,G48,0)</f>
        <v>0</v>
      </c>
      <c r="BE48" s="261">
        <f>IF(AZ48=5,G48,0)</f>
        <v>0</v>
      </c>
      <c r="CA48" s="292">
        <v>12</v>
      </c>
      <c r="CB48" s="292">
        <v>0</v>
      </c>
    </row>
    <row r="49" spans="1:80">
      <c r="A49" s="301"/>
      <c r="B49" s="302"/>
      <c r="C49" s="303"/>
      <c r="D49" s="304"/>
      <c r="E49" s="304"/>
      <c r="F49" s="304"/>
      <c r="G49" s="305"/>
      <c r="I49" s="306"/>
      <c r="K49" s="306"/>
      <c r="L49" s="307"/>
      <c r="O49" s="292">
        <v>3</v>
      </c>
    </row>
    <row r="50" spans="1:80">
      <c r="A50" s="293">
        <v>10</v>
      </c>
      <c r="B50" s="294" t="s">
        <v>155</v>
      </c>
      <c r="C50" s="295" t="s">
        <v>156</v>
      </c>
      <c r="D50" s="296" t="s">
        <v>141</v>
      </c>
      <c r="E50" s="297">
        <v>1</v>
      </c>
      <c r="F50" s="297">
        <v>0</v>
      </c>
      <c r="G50" s="298">
        <f>E50*F50</f>
        <v>0</v>
      </c>
      <c r="H50" s="299">
        <v>0</v>
      </c>
      <c r="I50" s="300">
        <f>E50*H50</f>
        <v>0</v>
      </c>
      <c r="J50" s="299"/>
      <c r="K50" s="300">
        <f>E50*J50</f>
        <v>0</v>
      </c>
      <c r="O50" s="292">
        <v>2</v>
      </c>
      <c r="AA50" s="261">
        <v>12</v>
      </c>
      <c r="AB50" s="261">
        <v>0</v>
      </c>
      <c r="AC50" s="261">
        <v>9</v>
      </c>
      <c r="AZ50" s="261">
        <v>1</v>
      </c>
      <c r="BA50" s="261">
        <f>IF(AZ50=1,G50,0)</f>
        <v>0</v>
      </c>
      <c r="BB50" s="261">
        <f>IF(AZ50=2,G50,0)</f>
        <v>0</v>
      </c>
      <c r="BC50" s="261">
        <f>IF(AZ50=3,G50,0)</f>
        <v>0</v>
      </c>
      <c r="BD50" s="261">
        <f>IF(AZ50=4,G50,0)</f>
        <v>0</v>
      </c>
      <c r="BE50" s="261">
        <f>IF(AZ50=5,G50,0)</f>
        <v>0</v>
      </c>
      <c r="CA50" s="292">
        <v>12</v>
      </c>
      <c r="CB50" s="292">
        <v>0</v>
      </c>
    </row>
    <row r="51" spans="1:80">
      <c r="A51" s="301"/>
      <c r="B51" s="302"/>
      <c r="C51" s="303" t="s">
        <v>157</v>
      </c>
      <c r="D51" s="304"/>
      <c r="E51" s="304"/>
      <c r="F51" s="304"/>
      <c r="G51" s="305"/>
      <c r="I51" s="306"/>
      <c r="K51" s="306"/>
      <c r="L51" s="307" t="s">
        <v>157</v>
      </c>
      <c r="O51" s="292">
        <v>3</v>
      </c>
    </row>
    <row r="52" spans="1:80">
      <c r="A52" s="301"/>
      <c r="B52" s="302"/>
      <c r="C52" s="303" t="s">
        <v>158</v>
      </c>
      <c r="D52" s="304"/>
      <c r="E52" s="304"/>
      <c r="F52" s="304"/>
      <c r="G52" s="305"/>
      <c r="I52" s="306"/>
      <c r="K52" s="306"/>
      <c r="L52" s="307" t="s">
        <v>158</v>
      </c>
      <c r="O52" s="292">
        <v>3</v>
      </c>
    </row>
    <row r="53" spans="1:80">
      <c r="A53" s="301"/>
      <c r="B53" s="302"/>
      <c r="C53" s="303" t="s">
        <v>159</v>
      </c>
      <c r="D53" s="304"/>
      <c r="E53" s="304"/>
      <c r="F53" s="304"/>
      <c r="G53" s="305"/>
      <c r="I53" s="306"/>
      <c r="K53" s="306"/>
      <c r="L53" s="307" t="s">
        <v>159</v>
      </c>
      <c r="O53" s="292">
        <v>3</v>
      </c>
    </row>
    <row r="54" spans="1:80">
      <c r="A54" s="293">
        <v>11</v>
      </c>
      <c r="B54" s="294" t="s">
        <v>160</v>
      </c>
      <c r="C54" s="295" t="s">
        <v>161</v>
      </c>
      <c r="D54" s="296" t="s">
        <v>141</v>
      </c>
      <c r="E54" s="297">
        <v>1</v>
      </c>
      <c r="F54" s="297">
        <v>0</v>
      </c>
      <c r="G54" s="298">
        <f>E54*F54</f>
        <v>0</v>
      </c>
      <c r="H54" s="299">
        <v>0</v>
      </c>
      <c r="I54" s="300">
        <f>E54*H54</f>
        <v>0</v>
      </c>
      <c r="J54" s="299"/>
      <c r="K54" s="300">
        <f>E54*J54</f>
        <v>0</v>
      </c>
      <c r="O54" s="292">
        <v>2</v>
      </c>
      <c r="AA54" s="261">
        <v>12</v>
      </c>
      <c r="AB54" s="261">
        <v>0</v>
      </c>
      <c r="AC54" s="261">
        <v>10</v>
      </c>
      <c r="AZ54" s="261">
        <v>1</v>
      </c>
      <c r="BA54" s="261">
        <f>IF(AZ54=1,G54,0)</f>
        <v>0</v>
      </c>
      <c r="BB54" s="261">
        <f>IF(AZ54=2,G54,0)</f>
        <v>0</v>
      </c>
      <c r="BC54" s="261">
        <f>IF(AZ54=3,G54,0)</f>
        <v>0</v>
      </c>
      <c r="BD54" s="261">
        <f>IF(AZ54=4,G54,0)</f>
        <v>0</v>
      </c>
      <c r="BE54" s="261">
        <f>IF(AZ54=5,G54,0)</f>
        <v>0</v>
      </c>
      <c r="CA54" s="292">
        <v>12</v>
      </c>
      <c r="CB54" s="292">
        <v>0</v>
      </c>
    </row>
    <row r="55" spans="1:80">
      <c r="A55" s="301"/>
      <c r="B55" s="302"/>
      <c r="C55" s="303" t="s">
        <v>162</v>
      </c>
      <c r="D55" s="304"/>
      <c r="E55" s="304"/>
      <c r="F55" s="304"/>
      <c r="G55" s="305"/>
      <c r="I55" s="306"/>
      <c r="K55" s="306"/>
      <c r="L55" s="307" t="s">
        <v>162</v>
      </c>
      <c r="O55" s="292">
        <v>3</v>
      </c>
    </row>
    <row r="56" spans="1:80">
      <c r="A56" s="301"/>
      <c r="B56" s="302"/>
      <c r="C56" s="303" t="s">
        <v>163</v>
      </c>
      <c r="D56" s="304"/>
      <c r="E56" s="304"/>
      <c r="F56" s="304"/>
      <c r="G56" s="305"/>
      <c r="I56" s="306"/>
      <c r="K56" s="306"/>
      <c r="L56" s="307" t="s">
        <v>163</v>
      </c>
      <c r="O56" s="292">
        <v>3</v>
      </c>
    </row>
    <row r="57" spans="1:80">
      <c r="A57" s="301"/>
      <c r="B57" s="302"/>
      <c r="C57" s="303" t="s">
        <v>164</v>
      </c>
      <c r="D57" s="304"/>
      <c r="E57" s="304"/>
      <c r="F57" s="304"/>
      <c r="G57" s="305"/>
      <c r="I57" s="306"/>
      <c r="K57" s="306"/>
      <c r="L57" s="307" t="s">
        <v>164</v>
      </c>
      <c r="O57" s="292">
        <v>3</v>
      </c>
    </row>
    <row r="58" spans="1:80">
      <c r="A58" s="301"/>
      <c r="B58" s="302"/>
      <c r="C58" s="303" t="s">
        <v>165</v>
      </c>
      <c r="D58" s="304"/>
      <c r="E58" s="304"/>
      <c r="F58" s="304"/>
      <c r="G58" s="305"/>
      <c r="I58" s="306"/>
      <c r="K58" s="306"/>
      <c r="L58" s="307" t="s">
        <v>165</v>
      </c>
      <c r="O58" s="292">
        <v>3</v>
      </c>
    </row>
    <row r="59" spans="1:80">
      <c r="A59" s="301"/>
      <c r="B59" s="302"/>
      <c r="C59" s="303" t="s">
        <v>166</v>
      </c>
      <c r="D59" s="304"/>
      <c r="E59" s="304"/>
      <c r="F59" s="304"/>
      <c r="G59" s="305"/>
      <c r="I59" s="306"/>
      <c r="K59" s="306"/>
      <c r="L59" s="307" t="s">
        <v>166</v>
      </c>
      <c r="O59" s="292">
        <v>3</v>
      </c>
    </row>
    <row r="60" spans="1:80" ht="22.5">
      <c r="A60" s="293">
        <v>12</v>
      </c>
      <c r="B60" s="294" t="s">
        <v>167</v>
      </c>
      <c r="C60" s="295" t="s">
        <v>168</v>
      </c>
      <c r="D60" s="296" t="s">
        <v>141</v>
      </c>
      <c r="E60" s="297">
        <v>1</v>
      </c>
      <c r="F60" s="297">
        <v>0</v>
      </c>
      <c r="G60" s="298">
        <f>E60*F60</f>
        <v>0</v>
      </c>
      <c r="H60" s="299">
        <v>0</v>
      </c>
      <c r="I60" s="300">
        <f>E60*H60</f>
        <v>0</v>
      </c>
      <c r="J60" s="299"/>
      <c r="K60" s="300">
        <f>E60*J60</f>
        <v>0</v>
      </c>
      <c r="O60" s="292">
        <v>2</v>
      </c>
      <c r="AA60" s="261">
        <v>12</v>
      </c>
      <c r="AB60" s="261">
        <v>0</v>
      </c>
      <c r="AC60" s="261">
        <v>11</v>
      </c>
      <c r="AZ60" s="261">
        <v>1</v>
      </c>
      <c r="BA60" s="261">
        <f>IF(AZ60=1,G60,0)</f>
        <v>0</v>
      </c>
      <c r="BB60" s="261">
        <f>IF(AZ60=2,G60,0)</f>
        <v>0</v>
      </c>
      <c r="BC60" s="261">
        <f>IF(AZ60=3,G60,0)</f>
        <v>0</v>
      </c>
      <c r="BD60" s="261">
        <f>IF(AZ60=4,G60,0)</f>
        <v>0</v>
      </c>
      <c r="BE60" s="261">
        <f>IF(AZ60=5,G60,0)</f>
        <v>0</v>
      </c>
      <c r="CA60" s="292">
        <v>12</v>
      </c>
      <c r="CB60" s="292">
        <v>0</v>
      </c>
    </row>
    <row r="61" spans="1:80" ht="22.5">
      <c r="A61" s="293">
        <v>13</v>
      </c>
      <c r="B61" s="294" t="s">
        <v>169</v>
      </c>
      <c r="C61" s="295" t="s">
        <v>170</v>
      </c>
      <c r="D61" s="296" t="s">
        <v>141</v>
      </c>
      <c r="E61" s="297">
        <v>1</v>
      </c>
      <c r="F61" s="297">
        <v>0</v>
      </c>
      <c r="G61" s="298">
        <f>E61*F61</f>
        <v>0</v>
      </c>
      <c r="H61" s="299">
        <v>0</v>
      </c>
      <c r="I61" s="300">
        <f>E61*H61</f>
        <v>0</v>
      </c>
      <c r="J61" s="299"/>
      <c r="K61" s="300">
        <f>E61*J61</f>
        <v>0</v>
      </c>
      <c r="O61" s="292">
        <v>2</v>
      </c>
      <c r="AA61" s="261">
        <v>12</v>
      </c>
      <c r="AB61" s="261">
        <v>0</v>
      </c>
      <c r="AC61" s="261">
        <v>12</v>
      </c>
      <c r="AZ61" s="261">
        <v>1</v>
      </c>
      <c r="BA61" s="261">
        <f>IF(AZ61=1,G61,0)</f>
        <v>0</v>
      </c>
      <c r="BB61" s="261">
        <f>IF(AZ61=2,G61,0)</f>
        <v>0</v>
      </c>
      <c r="BC61" s="261">
        <f>IF(AZ61=3,G61,0)</f>
        <v>0</v>
      </c>
      <c r="BD61" s="261">
        <f>IF(AZ61=4,G61,0)</f>
        <v>0</v>
      </c>
      <c r="BE61" s="261">
        <f>IF(AZ61=5,G61,0)</f>
        <v>0</v>
      </c>
      <c r="CA61" s="292">
        <v>12</v>
      </c>
      <c r="CB61" s="292">
        <v>0</v>
      </c>
    </row>
    <row r="62" spans="1:80" ht="33.75">
      <c r="A62" s="301"/>
      <c r="B62" s="302"/>
      <c r="C62" s="303" t="s">
        <v>171</v>
      </c>
      <c r="D62" s="304"/>
      <c r="E62" s="304"/>
      <c r="F62" s="304"/>
      <c r="G62" s="305"/>
      <c r="I62" s="306"/>
      <c r="K62" s="306"/>
      <c r="L62" s="307" t="s">
        <v>171</v>
      </c>
      <c r="O62" s="292">
        <v>3</v>
      </c>
    </row>
    <row r="63" spans="1:80" ht="22.5">
      <c r="A63" s="293">
        <v>14</v>
      </c>
      <c r="B63" s="294" t="s">
        <v>172</v>
      </c>
      <c r="C63" s="295" t="s">
        <v>173</v>
      </c>
      <c r="D63" s="296" t="s">
        <v>141</v>
      </c>
      <c r="E63" s="297">
        <v>1</v>
      </c>
      <c r="F63" s="297">
        <v>0</v>
      </c>
      <c r="G63" s="298">
        <f>E63*F63</f>
        <v>0</v>
      </c>
      <c r="H63" s="299">
        <v>0</v>
      </c>
      <c r="I63" s="300">
        <f>E63*H63</f>
        <v>0</v>
      </c>
      <c r="J63" s="299"/>
      <c r="K63" s="300">
        <f>E63*J63</f>
        <v>0</v>
      </c>
      <c r="O63" s="292">
        <v>2</v>
      </c>
      <c r="AA63" s="261">
        <v>12</v>
      </c>
      <c r="AB63" s="261">
        <v>0</v>
      </c>
      <c r="AC63" s="261">
        <v>13</v>
      </c>
      <c r="AZ63" s="261">
        <v>1</v>
      </c>
      <c r="BA63" s="261">
        <f>IF(AZ63=1,G63,0)</f>
        <v>0</v>
      </c>
      <c r="BB63" s="261">
        <f>IF(AZ63=2,G63,0)</f>
        <v>0</v>
      </c>
      <c r="BC63" s="261">
        <f>IF(AZ63=3,G63,0)</f>
        <v>0</v>
      </c>
      <c r="BD63" s="261">
        <f>IF(AZ63=4,G63,0)</f>
        <v>0</v>
      </c>
      <c r="BE63" s="261">
        <f>IF(AZ63=5,G63,0)</f>
        <v>0</v>
      </c>
      <c r="CA63" s="292">
        <v>12</v>
      </c>
      <c r="CB63" s="292">
        <v>0</v>
      </c>
    </row>
    <row r="64" spans="1:80">
      <c r="A64" s="301"/>
      <c r="B64" s="302"/>
      <c r="C64" s="303" t="s">
        <v>174</v>
      </c>
      <c r="D64" s="304"/>
      <c r="E64" s="304"/>
      <c r="F64" s="304"/>
      <c r="G64" s="305"/>
      <c r="I64" s="306"/>
      <c r="K64" s="306"/>
      <c r="L64" s="307" t="s">
        <v>174</v>
      </c>
      <c r="O64" s="292">
        <v>3</v>
      </c>
    </row>
    <row r="65" spans="1:80" ht="22.5">
      <c r="A65" s="293">
        <v>15</v>
      </c>
      <c r="B65" s="294" t="s">
        <v>175</v>
      </c>
      <c r="C65" s="295" t="s">
        <v>176</v>
      </c>
      <c r="D65" s="296" t="s">
        <v>177</v>
      </c>
      <c r="E65" s="297">
        <v>1</v>
      </c>
      <c r="F65" s="297">
        <v>0</v>
      </c>
      <c r="G65" s="298">
        <f>E65*F65</f>
        <v>0</v>
      </c>
      <c r="H65" s="299">
        <v>0</v>
      </c>
      <c r="I65" s="300">
        <f>E65*H65</f>
        <v>0</v>
      </c>
      <c r="J65" s="299"/>
      <c r="K65" s="300">
        <f>E65*J65</f>
        <v>0</v>
      </c>
      <c r="O65" s="292">
        <v>2</v>
      </c>
      <c r="AA65" s="261">
        <v>12</v>
      </c>
      <c r="AB65" s="261">
        <v>0</v>
      </c>
      <c r="AC65" s="261">
        <v>17</v>
      </c>
      <c r="AZ65" s="261">
        <v>1</v>
      </c>
      <c r="BA65" s="261">
        <f>IF(AZ65=1,G65,0)</f>
        <v>0</v>
      </c>
      <c r="BB65" s="261">
        <f>IF(AZ65=2,G65,0)</f>
        <v>0</v>
      </c>
      <c r="BC65" s="261">
        <f>IF(AZ65=3,G65,0)</f>
        <v>0</v>
      </c>
      <c r="BD65" s="261">
        <f>IF(AZ65=4,G65,0)</f>
        <v>0</v>
      </c>
      <c r="BE65" s="261">
        <f>IF(AZ65=5,G65,0)</f>
        <v>0</v>
      </c>
      <c r="CA65" s="292">
        <v>12</v>
      </c>
      <c r="CB65" s="292">
        <v>0</v>
      </c>
    </row>
    <row r="66" spans="1:80">
      <c r="A66" s="301"/>
      <c r="B66" s="302"/>
      <c r="C66" s="303" t="s">
        <v>178</v>
      </c>
      <c r="D66" s="304"/>
      <c r="E66" s="304"/>
      <c r="F66" s="304"/>
      <c r="G66" s="305"/>
      <c r="I66" s="306"/>
      <c r="K66" s="306"/>
      <c r="L66" s="307" t="s">
        <v>178</v>
      </c>
      <c r="O66" s="292">
        <v>3</v>
      </c>
    </row>
    <row r="67" spans="1:80" ht="22.5">
      <c r="A67" s="293">
        <v>16</v>
      </c>
      <c r="B67" s="294" t="s">
        <v>179</v>
      </c>
      <c r="C67" s="295" t="s">
        <v>180</v>
      </c>
      <c r="D67" s="296" t="s">
        <v>141</v>
      </c>
      <c r="E67" s="297">
        <v>1</v>
      </c>
      <c r="F67" s="297">
        <v>0</v>
      </c>
      <c r="G67" s="298">
        <f>E67*F67</f>
        <v>0</v>
      </c>
      <c r="H67" s="299">
        <v>0</v>
      </c>
      <c r="I67" s="300">
        <f>E67*H67</f>
        <v>0</v>
      </c>
      <c r="J67" s="299"/>
      <c r="K67" s="300">
        <f>E67*J67</f>
        <v>0</v>
      </c>
      <c r="O67" s="292">
        <v>2</v>
      </c>
      <c r="AA67" s="261">
        <v>12</v>
      </c>
      <c r="AB67" s="261">
        <v>0</v>
      </c>
      <c r="AC67" s="261">
        <v>14</v>
      </c>
      <c r="AZ67" s="261">
        <v>1</v>
      </c>
      <c r="BA67" s="261">
        <f>IF(AZ67=1,G67,0)</f>
        <v>0</v>
      </c>
      <c r="BB67" s="261">
        <f>IF(AZ67=2,G67,0)</f>
        <v>0</v>
      </c>
      <c r="BC67" s="261">
        <f>IF(AZ67=3,G67,0)</f>
        <v>0</v>
      </c>
      <c r="BD67" s="261">
        <f>IF(AZ67=4,G67,0)</f>
        <v>0</v>
      </c>
      <c r="BE67" s="261">
        <f>IF(AZ67=5,G67,0)</f>
        <v>0</v>
      </c>
      <c r="CA67" s="292">
        <v>12</v>
      </c>
      <c r="CB67" s="292">
        <v>0</v>
      </c>
    </row>
    <row r="68" spans="1:80" ht="22.5">
      <c r="A68" s="301"/>
      <c r="B68" s="302"/>
      <c r="C68" s="303" t="s">
        <v>181</v>
      </c>
      <c r="D68" s="304"/>
      <c r="E68" s="304"/>
      <c r="F68" s="304"/>
      <c r="G68" s="305"/>
      <c r="I68" s="306"/>
      <c r="K68" s="306"/>
      <c r="L68" s="307" t="s">
        <v>181</v>
      </c>
      <c r="O68" s="292">
        <v>3</v>
      </c>
    </row>
    <row r="69" spans="1:80" ht="22.5">
      <c r="A69" s="301"/>
      <c r="B69" s="302"/>
      <c r="C69" s="303" t="s">
        <v>182</v>
      </c>
      <c r="D69" s="304"/>
      <c r="E69" s="304"/>
      <c r="F69" s="304"/>
      <c r="G69" s="305"/>
      <c r="I69" s="306"/>
      <c r="K69" s="306"/>
      <c r="L69" s="307" t="s">
        <v>182</v>
      </c>
      <c r="O69" s="292">
        <v>3</v>
      </c>
    </row>
    <row r="70" spans="1:80">
      <c r="A70" s="301"/>
      <c r="B70" s="302"/>
      <c r="C70" s="303" t="s">
        <v>183</v>
      </c>
      <c r="D70" s="304"/>
      <c r="E70" s="304"/>
      <c r="F70" s="304"/>
      <c r="G70" s="305"/>
      <c r="I70" s="306"/>
      <c r="K70" s="306"/>
      <c r="L70" s="307" t="s">
        <v>183</v>
      </c>
      <c r="O70" s="292">
        <v>3</v>
      </c>
    </row>
    <row r="71" spans="1:80">
      <c r="A71" s="301"/>
      <c r="B71" s="302"/>
      <c r="C71" s="303" t="s">
        <v>184</v>
      </c>
      <c r="D71" s="304"/>
      <c r="E71" s="304"/>
      <c r="F71" s="304"/>
      <c r="G71" s="305"/>
      <c r="I71" s="306"/>
      <c r="K71" s="306"/>
      <c r="L71" s="307" t="s">
        <v>184</v>
      </c>
      <c r="O71" s="292">
        <v>3</v>
      </c>
    </row>
    <row r="72" spans="1:80">
      <c r="A72" s="301"/>
      <c r="B72" s="302"/>
      <c r="C72" s="303"/>
      <c r="D72" s="304"/>
      <c r="E72" s="304"/>
      <c r="F72" s="304"/>
      <c r="G72" s="305"/>
      <c r="I72" s="306"/>
      <c r="K72" s="306"/>
      <c r="L72" s="307"/>
      <c r="O72" s="292">
        <v>3</v>
      </c>
    </row>
    <row r="73" spans="1:80">
      <c r="A73" s="293">
        <v>17</v>
      </c>
      <c r="B73" s="294" t="s">
        <v>185</v>
      </c>
      <c r="C73" s="295" t="s">
        <v>186</v>
      </c>
      <c r="D73" s="296" t="s">
        <v>141</v>
      </c>
      <c r="E73" s="297">
        <v>1</v>
      </c>
      <c r="F73" s="297">
        <v>0</v>
      </c>
      <c r="G73" s="298">
        <f>E73*F73</f>
        <v>0</v>
      </c>
      <c r="H73" s="299">
        <v>0</v>
      </c>
      <c r="I73" s="300">
        <f>E73*H73</f>
        <v>0</v>
      </c>
      <c r="J73" s="299"/>
      <c r="K73" s="300">
        <f>E73*J73</f>
        <v>0</v>
      </c>
      <c r="O73" s="292">
        <v>2</v>
      </c>
      <c r="AA73" s="261">
        <v>12</v>
      </c>
      <c r="AB73" s="261">
        <v>0</v>
      </c>
      <c r="AC73" s="261">
        <v>15</v>
      </c>
      <c r="AZ73" s="261">
        <v>1</v>
      </c>
      <c r="BA73" s="261">
        <f>IF(AZ73=1,G73,0)</f>
        <v>0</v>
      </c>
      <c r="BB73" s="261">
        <f>IF(AZ73=2,G73,0)</f>
        <v>0</v>
      </c>
      <c r="BC73" s="261">
        <f>IF(AZ73=3,G73,0)</f>
        <v>0</v>
      </c>
      <c r="BD73" s="261">
        <f>IF(AZ73=4,G73,0)</f>
        <v>0</v>
      </c>
      <c r="BE73" s="261">
        <f>IF(AZ73=5,G73,0)</f>
        <v>0</v>
      </c>
      <c r="CA73" s="292">
        <v>12</v>
      </c>
      <c r="CB73" s="292">
        <v>0</v>
      </c>
    </row>
    <row r="74" spans="1:80" ht="22.5">
      <c r="A74" s="301"/>
      <c r="B74" s="302"/>
      <c r="C74" s="303" t="s">
        <v>187</v>
      </c>
      <c r="D74" s="304"/>
      <c r="E74" s="304"/>
      <c r="F74" s="304"/>
      <c r="G74" s="305"/>
      <c r="I74" s="306"/>
      <c r="K74" s="306"/>
      <c r="L74" s="307" t="s">
        <v>187</v>
      </c>
      <c r="O74" s="292">
        <v>3</v>
      </c>
    </row>
    <row r="75" spans="1:80">
      <c r="A75" s="316"/>
      <c r="B75" s="317" t="s">
        <v>98</v>
      </c>
      <c r="C75" s="318" t="s">
        <v>110</v>
      </c>
      <c r="D75" s="319"/>
      <c r="E75" s="320"/>
      <c r="F75" s="321"/>
      <c r="G75" s="322">
        <f>SUM(G7:G74)</f>
        <v>0</v>
      </c>
      <c r="H75" s="323"/>
      <c r="I75" s="324">
        <f>SUM(I7:I74)</f>
        <v>0</v>
      </c>
      <c r="J75" s="323"/>
      <c r="K75" s="324">
        <f>SUM(K7:K74)</f>
        <v>0</v>
      </c>
      <c r="O75" s="292">
        <v>4</v>
      </c>
      <c r="BA75" s="325">
        <f>SUM(BA7:BA74)</f>
        <v>0</v>
      </c>
      <c r="BB75" s="325">
        <f>SUM(BB7:BB74)</f>
        <v>0</v>
      </c>
      <c r="BC75" s="325">
        <f>SUM(BC7:BC74)</f>
        <v>0</v>
      </c>
      <c r="BD75" s="325">
        <f>SUM(BD7:BD74)</f>
        <v>0</v>
      </c>
      <c r="BE75" s="325">
        <f>SUM(BE7:BE74)</f>
        <v>0</v>
      </c>
    </row>
    <row r="76" spans="1:80">
      <c r="E76" s="261"/>
    </row>
    <row r="77" spans="1:80">
      <c r="E77" s="261"/>
    </row>
    <row r="78" spans="1:80">
      <c r="E78" s="261"/>
    </row>
    <row r="79" spans="1:80">
      <c r="E79" s="261"/>
    </row>
    <row r="80" spans="1:80">
      <c r="E80" s="261"/>
    </row>
    <row r="81" spans="5:5">
      <c r="E81" s="261"/>
    </row>
    <row r="82" spans="5:5">
      <c r="E82" s="261"/>
    </row>
    <row r="83" spans="5:5">
      <c r="E83" s="261"/>
    </row>
    <row r="84" spans="5:5">
      <c r="E84" s="261"/>
    </row>
    <row r="85" spans="5:5">
      <c r="E85" s="261"/>
    </row>
    <row r="86" spans="5:5">
      <c r="E86" s="261"/>
    </row>
    <row r="87" spans="5:5">
      <c r="E87" s="261"/>
    </row>
    <row r="88" spans="5:5">
      <c r="E88" s="261"/>
    </row>
    <row r="89" spans="5:5">
      <c r="E89" s="261"/>
    </row>
    <row r="90" spans="5:5">
      <c r="E90" s="261"/>
    </row>
    <row r="91" spans="5:5">
      <c r="E91" s="261"/>
    </row>
    <row r="92" spans="5:5">
      <c r="E92" s="261"/>
    </row>
    <row r="93" spans="5:5">
      <c r="E93" s="261"/>
    </row>
    <row r="94" spans="5:5">
      <c r="E94" s="261"/>
    </row>
    <row r="95" spans="5:5">
      <c r="E95" s="261"/>
    </row>
    <row r="96" spans="5:5">
      <c r="E96" s="261"/>
    </row>
    <row r="97" spans="1:7">
      <c r="E97" s="261"/>
    </row>
    <row r="98" spans="1:7">
      <c r="E98" s="261"/>
    </row>
    <row r="99" spans="1:7">
      <c r="A99" s="315"/>
      <c r="B99" s="315"/>
      <c r="C99" s="315"/>
      <c r="D99" s="315"/>
      <c r="E99" s="315"/>
      <c r="F99" s="315"/>
      <c r="G99" s="315"/>
    </row>
    <row r="100" spans="1:7">
      <c r="A100" s="315"/>
      <c r="B100" s="315"/>
      <c r="C100" s="315"/>
      <c r="D100" s="315"/>
      <c r="E100" s="315"/>
      <c r="F100" s="315"/>
      <c r="G100" s="315"/>
    </row>
    <row r="101" spans="1:7">
      <c r="A101" s="315"/>
      <c r="B101" s="315"/>
      <c r="C101" s="315"/>
      <c r="D101" s="315"/>
      <c r="E101" s="315"/>
      <c r="F101" s="315"/>
      <c r="G101" s="315"/>
    </row>
    <row r="102" spans="1:7">
      <c r="A102" s="315"/>
      <c r="B102" s="315"/>
      <c r="C102" s="315"/>
      <c r="D102" s="315"/>
      <c r="E102" s="315"/>
      <c r="F102" s="315"/>
      <c r="G102" s="315"/>
    </row>
    <row r="103" spans="1:7">
      <c r="E103" s="261"/>
    </row>
    <row r="104" spans="1:7">
      <c r="E104" s="261"/>
    </row>
    <row r="105" spans="1:7">
      <c r="E105" s="261"/>
    </row>
    <row r="106" spans="1:7">
      <c r="E106" s="261"/>
    </row>
    <row r="107" spans="1:7">
      <c r="E107" s="261"/>
    </row>
    <row r="108" spans="1:7">
      <c r="E108" s="261"/>
    </row>
    <row r="109" spans="1:7">
      <c r="E109" s="261"/>
    </row>
    <row r="110" spans="1:7">
      <c r="E110" s="261"/>
    </row>
    <row r="111" spans="1:7">
      <c r="E111" s="261"/>
    </row>
    <row r="112" spans="1:7">
      <c r="E112" s="261"/>
    </row>
    <row r="113" spans="5:5">
      <c r="E113" s="261"/>
    </row>
    <row r="114" spans="5:5">
      <c r="E114" s="261"/>
    </row>
    <row r="115" spans="5:5">
      <c r="E115" s="261"/>
    </row>
    <row r="116" spans="5:5">
      <c r="E116" s="261"/>
    </row>
    <row r="117" spans="5:5">
      <c r="E117" s="261"/>
    </row>
    <row r="118" spans="5:5">
      <c r="E118" s="261"/>
    </row>
    <row r="119" spans="5:5">
      <c r="E119" s="261"/>
    </row>
    <row r="120" spans="5:5">
      <c r="E120" s="261"/>
    </row>
    <row r="121" spans="5:5">
      <c r="E121" s="261"/>
    </row>
    <row r="122" spans="5:5">
      <c r="E122" s="261"/>
    </row>
    <row r="123" spans="5:5">
      <c r="E123" s="261"/>
    </row>
    <row r="124" spans="5:5">
      <c r="E124" s="261"/>
    </row>
    <row r="125" spans="5:5">
      <c r="E125" s="261"/>
    </row>
    <row r="126" spans="5:5">
      <c r="E126" s="261"/>
    </row>
    <row r="127" spans="5:5">
      <c r="E127" s="261"/>
    </row>
    <row r="128" spans="5:5">
      <c r="E128" s="261"/>
    </row>
    <row r="129" spans="1:7">
      <c r="E129" s="261"/>
    </row>
    <row r="130" spans="1:7">
      <c r="E130" s="261"/>
    </row>
    <row r="131" spans="1:7">
      <c r="E131" s="261"/>
    </row>
    <row r="132" spans="1:7">
      <c r="E132" s="261"/>
    </row>
    <row r="133" spans="1:7">
      <c r="E133" s="261"/>
    </row>
    <row r="134" spans="1:7">
      <c r="A134" s="326"/>
      <c r="B134" s="326"/>
    </row>
    <row r="135" spans="1:7">
      <c r="A135" s="315"/>
      <c r="B135" s="315"/>
      <c r="C135" s="327"/>
      <c r="D135" s="327"/>
      <c r="E135" s="328"/>
      <c r="F135" s="327"/>
      <c r="G135" s="329"/>
    </row>
    <row r="136" spans="1:7">
      <c r="A136" s="330"/>
      <c r="B136" s="330"/>
      <c r="C136" s="315"/>
      <c r="D136" s="315"/>
      <c r="E136" s="331"/>
      <c r="F136" s="315"/>
      <c r="G136" s="315"/>
    </row>
    <row r="137" spans="1:7">
      <c r="A137" s="315"/>
      <c r="B137" s="315"/>
      <c r="C137" s="315"/>
      <c r="D137" s="315"/>
      <c r="E137" s="331"/>
      <c r="F137" s="315"/>
      <c r="G137" s="315"/>
    </row>
    <row r="138" spans="1:7">
      <c r="A138" s="315"/>
      <c r="B138" s="315"/>
      <c r="C138" s="315"/>
      <c r="D138" s="315"/>
      <c r="E138" s="331"/>
      <c r="F138" s="315"/>
      <c r="G138" s="315"/>
    </row>
    <row r="139" spans="1:7">
      <c r="A139" s="315"/>
      <c r="B139" s="315"/>
      <c r="C139" s="315"/>
      <c r="D139" s="315"/>
      <c r="E139" s="331"/>
      <c r="F139" s="315"/>
      <c r="G139" s="315"/>
    </row>
    <row r="140" spans="1:7">
      <c r="A140" s="315"/>
      <c r="B140" s="315"/>
      <c r="C140" s="315"/>
      <c r="D140" s="315"/>
      <c r="E140" s="331"/>
      <c r="F140" s="315"/>
      <c r="G140" s="315"/>
    </row>
    <row r="141" spans="1:7">
      <c r="A141" s="315"/>
      <c r="B141" s="315"/>
      <c r="C141" s="315"/>
      <c r="D141" s="315"/>
      <c r="E141" s="331"/>
      <c r="F141" s="315"/>
      <c r="G141" s="315"/>
    </row>
    <row r="142" spans="1:7">
      <c r="A142" s="315"/>
      <c r="B142" s="315"/>
      <c r="C142" s="315"/>
      <c r="D142" s="315"/>
      <c r="E142" s="331"/>
      <c r="F142" s="315"/>
      <c r="G142" s="315"/>
    </row>
    <row r="143" spans="1:7">
      <c r="A143" s="315"/>
      <c r="B143" s="315"/>
      <c r="C143" s="315"/>
      <c r="D143" s="315"/>
      <c r="E143" s="331"/>
      <c r="F143" s="315"/>
      <c r="G143" s="315"/>
    </row>
    <row r="144" spans="1:7">
      <c r="A144" s="315"/>
      <c r="B144" s="315"/>
      <c r="C144" s="315"/>
      <c r="D144" s="315"/>
      <c r="E144" s="331"/>
      <c r="F144" s="315"/>
      <c r="G144" s="315"/>
    </row>
    <row r="145" spans="1:7">
      <c r="A145" s="315"/>
      <c r="B145" s="315"/>
      <c r="C145" s="315"/>
      <c r="D145" s="315"/>
      <c r="E145" s="331"/>
      <c r="F145" s="315"/>
      <c r="G145" s="315"/>
    </row>
    <row r="146" spans="1:7">
      <c r="A146" s="315"/>
      <c r="B146" s="315"/>
      <c r="C146" s="315"/>
      <c r="D146" s="315"/>
      <c r="E146" s="331"/>
      <c r="F146" s="315"/>
      <c r="G146" s="315"/>
    </row>
    <row r="147" spans="1:7">
      <c r="A147" s="315"/>
      <c r="B147" s="315"/>
      <c r="C147" s="315"/>
      <c r="D147" s="315"/>
      <c r="E147" s="331"/>
      <c r="F147" s="315"/>
      <c r="G147" s="315"/>
    </row>
    <row r="148" spans="1:7">
      <c r="A148" s="315"/>
      <c r="B148" s="315"/>
      <c r="C148" s="315"/>
      <c r="D148" s="315"/>
      <c r="E148" s="331"/>
      <c r="F148" s="315"/>
      <c r="G148" s="315"/>
    </row>
  </sheetData>
  <mergeCells count="54">
    <mergeCell ref="C70:G70"/>
    <mergeCell ref="C71:G71"/>
    <mergeCell ref="C72:G72"/>
    <mergeCell ref="C74:G74"/>
    <mergeCell ref="C59:G59"/>
    <mergeCell ref="C62:G62"/>
    <mergeCell ref="C64:G64"/>
    <mergeCell ref="C66:G66"/>
    <mergeCell ref="C68:G68"/>
    <mergeCell ref="C69:G69"/>
    <mergeCell ref="C52:G52"/>
    <mergeCell ref="C53:G53"/>
    <mergeCell ref="C55:G55"/>
    <mergeCell ref="C56:G56"/>
    <mergeCell ref="C57:G57"/>
    <mergeCell ref="C58:G58"/>
    <mergeCell ref="C42:G42"/>
    <mergeCell ref="C44:G44"/>
    <mergeCell ref="C46:G46"/>
    <mergeCell ref="C47:G47"/>
    <mergeCell ref="C49:G49"/>
    <mergeCell ref="C51:G51"/>
    <mergeCell ref="C34:G34"/>
    <mergeCell ref="C35:D35"/>
    <mergeCell ref="C36:D36"/>
    <mergeCell ref="C38:G38"/>
    <mergeCell ref="C40:G40"/>
    <mergeCell ref="C41:G41"/>
    <mergeCell ref="C28:G28"/>
    <mergeCell ref="C29:G29"/>
    <mergeCell ref="C30:G30"/>
    <mergeCell ref="C31:G31"/>
    <mergeCell ref="C32:G32"/>
    <mergeCell ref="C33:G33"/>
    <mergeCell ref="C21:G21"/>
    <mergeCell ref="C22:D22"/>
    <mergeCell ref="C23:D23"/>
    <mergeCell ref="C25:G25"/>
    <mergeCell ref="C26:G26"/>
    <mergeCell ref="C27:G27"/>
    <mergeCell ref="C13:G13"/>
    <mergeCell ref="C14:G14"/>
    <mergeCell ref="C15:G15"/>
    <mergeCell ref="C17:G17"/>
    <mergeCell ref="C18:G18"/>
    <mergeCell ref="C19:G19"/>
    <mergeCell ref="A1:G1"/>
    <mergeCell ref="A3:B3"/>
    <mergeCell ref="A4:B4"/>
    <mergeCell ref="E4:G4"/>
    <mergeCell ref="C9:G9"/>
    <mergeCell ref="C10:G10"/>
    <mergeCell ref="C11:G11"/>
    <mergeCell ref="C12:G1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22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99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200</v>
      </c>
      <c r="D2" s="105" t="s">
        <v>198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197</v>
      </c>
      <c r="B5" s="118"/>
      <c r="C5" s="119" t="s">
        <v>198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101</v>
      </c>
      <c r="B7" s="125"/>
      <c r="C7" s="126" t="s">
        <v>102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/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/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'01 016-01-1 Rek'!E20</f>
        <v>0</v>
      </c>
      <c r="D15" s="160" t="str">
        <f>'01 016-01-1 Rek'!A25</f>
        <v>Ztížené výrobní podmínky</v>
      </c>
      <c r="E15" s="161"/>
      <c r="F15" s="162"/>
      <c r="G15" s="159">
        <f>'01 016-01-1 Rek'!I25</f>
        <v>0</v>
      </c>
    </row>
    <row r="16" spans="1:57" ht="15.95" customHeight="1">
      <c r="A16" s="157" t="s">
        <v>52</v>
      </c>
      <c r="B16" s="158" t="s">
        <v>53</v>
      </c>
      <c r="C16" s="159">
        <f>'01 016-01-1 Rek'!F20</f>
        <v>0</v>
      </c>
      <c r="D16" s="109" t="str">
        <f>'01 016-01-1 Rek'!A26</f>
        <v>Oborová přirážka</v>
      </c>
      <c r="E16" s="163"/>
      <c r="F16" s="164"/>
      <c r="G16" s="159">
        <f>'01 016-01-1 Rek'!I26</f>
        <v>0</v>
      </c>
    </row>
    <row r="17" spans="1:7" ht="15.95" customHeight="1">
      <c r="A17" s="157" t="s">
        <v>54</v>
      </c>
      <c r="B17" s="158" t="s">
        <v>55</v>
      </c>
      <c r="C17" s="159">
        <f>'01 016-01-1 Rek'!H20</f>
        <v>0</v>
      </c>
      <c r="D17" s="109" t="str">
        <f>'01 016-01-1 Rek'!A27</f>
        <v>Přesun stavebních kapacit</v>
      </c>
      <c r="E17" s="163"/>
      <c r="F17" s="164"/>
      <c r="G17" s="159">
        <f>'01 016-01-1 Rek'!I27</f>
        <v>0</v>
      </c>
    </row>
    <row r="18" spans="1:7" ht="15.95" customHeight="1">
      <c r="A18" s="165" t="s">
        <v>56</v>
      </c>
      <c r="B18" s="166" t="s">
        <v>57</v>
      </c>
      <c r="C18" s="159">
        <f>'01 016-01-1 Rek'!G20</f>
        <v>0</v>
      </c>
      <c r="D18" s="109" t="str">
        <f>'01 016-01-1 Rek'!A28</f>
        <v>Mimostaveništní doprava</v>
      </c>
      <c r="E18" s="163"/>
      <c r="F18" s="164"/>
      <c r="G18" s="159">
        <f>'01 016-01-1 Rek'!I28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'01 016-01-1 Rek'!A29</f>
        <v>Zařízení staveniště</v>
      </c>
      <c r="E19" s="163"/>
      <c r="F19" s="164"/>
      <c r="G19" s="159">
        <f>'01 016-01-1 Rek'!I29</f>
        <v>0</v>
      </c>
    </row>
    <row r="20" spans="1:7" ht="15.95" customHeight="1">
      <c r="A20" s="167"/>
      <c r="B20" s="158"/>
      <c r="C20" s="159"/>
      <c r="D20" s="109" t="str">
        <f>'01 016-01-1 Rek'!A30</f>
        <v>Provoz investora</v>
      </c>
      <c r="E20" s="163"/>
      <c r="F20" s="164"/>
      <c r="G20" s="159">
        <f>'01 016-01-1 Rek'!I30</f>
        <v>0</v>
      </c>
    </row>
    <row r="21" spans="1:7" ht="15.95" customHeight="1">
      <c r="A21" s="167" t="s">
        <v>29</v>
      </c>
      <c r="B21" s="158"/>
      <c r="C21" s="159">
        <f>'01 016-01-1 Rek'!I20</f>
        <v>0</v>
      </c>
      <c r="D21" s="109" t="str">
        <f>'01 016-01-1 Rek'!A31</f>
        <v>Kompletační činnost (IČD)</v>
      </c>
      <c r="E21" s="163"/>
      <c r="F21" s="164"/>
      <c r="G21" s="159">
        <f>'01 016-01-1 Rek'!I31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'01 016-01-1 Rek'!H33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32"/>
  <dimension ref="A1:BE84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103</v>
      </c>
      <c r="D1" s="208"/>
      <c r="E1" s="209"/>
      <c r="F1" s="208"/>
      <c r="G1" s="210" t="s">
        <v>75</v>
      </c>
      <c r="H1" s="211" t="s">
        <v>200</v>
      </c>
      <c r="I1" s="212"/>
    </row>
    <row r="2" spans="1:9" ht="13.5" thickBot="1">
      <c r="A2" s="213" t="s">
        <v>76</v>
      </c>
      <c r="B2" s="214"/>
      <c r="C2" s="215" t="s">
        <v>199</v>
      </c>
      <c r="D2" s="216"/>
      <c r="E2" s="217"/>
      <c r="F2" s="216"/>
      <c r="G2" s="218" t="s">
        <v>198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'01 016-01-1 Pol'!B7</f>
        <v>21</v>
      </c>
      <c r="B7" s="70" t="str">
        <f>'01 016-01-1 Pol'!C7</f>
        <v>Úprava podloží a základ.spáry</v>
      </c>
      <c r="D7" s="230"/>
      <c r="E7" s="333">
        <f>'01 016-01-1 Pol'!BA12</f>
        <v>0</v>
      </c>
      <c r="F7" s="334">
        <f>'01 016-01-1 Pol'!BB12</f>
        <v>0</v>
      </c>
      <c r="G7" s="334">
        <f>'01 016-01-1 Pol'!BC12</f>
        <v>0</v>
      </c>
      <c r="H7" s="334">
        <f>'01 016-01-1 Pol'!BD12</f>
        <v>0</v>
      </c>
      <c r="I7" s="335">
        <f>'01 016-01-1 Pol'!BE12</f>
        <v>0</v>
      </c>
    </row>
    <row r="8" spans="1:9" s="137" customFormat="1">
      <c r="A8" s="332" t="str">
        <f>'01 016-01-1 Pol'!B13</f>
        <v>28</v>
      </c>
      <c r="B8" s="70" t="str">
        <f>'01 016-01-1 Pol'!C13</f>
        <v>Zpevňování hornin a konstrukcí</v>
      </c>
      <c r="D8" s="230"/>
      <c r="E8" s="333">
        <f>'01 016-01-1 Pol'!BA23</f>
        <v>0</v>
      </c>
      <c r="F8" s="334">
        <f>'01 016-01-1 Pol'!BB23</f>
        <v>0</v>
      </c>
      <c r="G8" s="334">
        <f>'01 016-01-1 Pol'!BC23</f>
        <v>0</v>
      </c>
      <c r="H8" s="334">
        <f>'01 016-01-1 Pol'!BD23</f>
        <v>0</v>
      </c>
      <c r="I8" s="335">
        <f>'01 016-01-1 Pol'!BE23</f>
        <v>0</v>
      </c>
    </row>
    <row r="9" spans="1:9" s="137" customFormat="1">
      <c r="A9" s="332" t="str">
        <f>'01 016-01-1 Pol'!B24</f>
        <v>31</v>
      </c>
      <c r="B9" s="70" t="str">
        <f>'01 016-01-1 Pol'!C24</f>
        <v>Zdi podpěrné a volné</v>
      </c>
      <c r="D9" s="230"/>
      <c r="E9" s="333">
        <f>'01 016-01-1 Pol'!BA36</f>
        <v>0</v>
      </c>
      <c r="F9" s="334">
        <f>'01 016-01-1 Pol'!BB36</f>
        <v>0</v>
      </c>
      <c r="G9" s="334">
        <f>'01 016-01-1 Pol'!BC36</f>
        <v>0</v>
      </c>
      <c r="H9" s="334">
        <f>'01 016-01-1 Pol'!BD36</f>
        <v>0</v>
      </c>
      <c r="I9" s="335">
        <f>'01 016-01-1 Pol'!BE36</f>
        <v>0</v>
      </c>
    </row>
    <row r="10" spans="1:9" s="137" customFormat="1">
      <c r="A10" s="332" t="str">
        <f>'01 016-01-1 Pol'!B37</f>
        <v>46</v>
      </c>
      <c r="B10" s="70" t="str">
        <f>'01 016-01-1 Pol'!C37</f>
        <v>Zpevněné plochy</v>
      </c>
      <c r="D10" s="230"/>
      <c r="E10" s="333">
        <f>'01 016-01-1 Pol'!BA42</f>
        <v>0</v>
      </c>
      <c r="F10" s="334">
        <f>'01 016-01-1 Pol'!BB42</f>
        <v>0</v>
      </c>
      <c r="G10" s="334">
        <f>'01 016-01-1 Pol'!BC42</f>
        <v>0</v>
      </c>
      <c r="H10" s="334">
        <f>'01 016-01-1 Pol'!BD42</f>
        <v>0</v>
      </c>
      <c r="I10" s="335">
        <f>'01 016-01-1 Pol'!BE42</f>
        <v>0</v>
      </c>
    </row>
    <row r="11" spans="1:9" s="137" customFormat="1">
      <c r="A11" s="332" t="str">
        <f>'01 016-01-1 Pol'!B43</f>
        <v>62</v>
      </c>
      <c r="B11" s="70" t="str">
        <f>'01 016-01-1 Pol'!C43</f>
        <v>Úpravy povrchů vnější</v>
      </c>
      <c r="D11" s="230"/>
      <c r="E11" s="333">
        <f>'01 016-01-1 Pol'!BA51</f>
        <v>0</v>
      </c>
      <c r="F11" s="334">
        <f>'01 016-01-1 Pol'!BB51</f>
        <v>0</v>
      </c>
      <c r="G11" s="334">
        <f>'01 016-01-1 Pol'!BC51</f>
        <v>0</v>
      </c>
      <c r="H11" s="334">
        <f>'01 016-01-1 Pol'!BD51</f>
        <v>0</v>
      </c>
      <c r="I11" s="335">
        <f>'01 016-01-1 Pol'!BE51</f>
        <v>0</v>
      </c>
    </row>
    <row r="12" spans="1:9" s="137" customFormat="1">
      <c r="A12" s="332" t="str">
        <f>'01 016-01-1 Pol'!B52</f>
        <v>93</v>
      </c>
      <c r="B12" s="70" t="str">
        <f>'01 016-01-1 Pol'!C52</f>
        <v>Dokončovací práce inženýrskách staveb</v>
      </c>
      <c r="D12" s="230"/>
      <c r="E12" s="333">
        <f>'01 016-01-1 Pol'!BA56</f>
        <v>0</v>
      </c>
      <c r="F12" s="334">
        <f>'01 016-01-1 Pol'!BB56</f>
        <v>0</v>
      </c>
      <c r="G12" s="334">
        <f>'01 016-01-1 Pol'!BC56</f>
        <v>0</v>
      </c>
      <c r="H12" s="334">
        <f>'01 016-01-1 Pol'!BD56</f>
        <v>0</v>
      </c>
      <c r="I12" s="335">
        <f>'01 016-01-1 Pol'!BE56</f>
        <v>0</v>
      </c>
    </row>
    <row r="13" spans="1:9" s="137" customFormat="1">
      <c r="A13" s="332" t="str">
        <f>'01 016-01-1 Pol'!B57</f>
        <v>94</v>
      </c>
      <c r="B13" s="70" t="str">
        <f>'01 016-01-1 Pol'!C57</f>
        <v>Lešení a stavební výtahy</v>
      </c>
      <c r="D13" s="230"/>
      <c r="E13" s="333">
        <f>'01 016-01-1 Pol'!BA65</f>
        <v>0</v>
      </c>
      <c r="F13" s="334">
        <f>'01 016-01-1 Pol'!BB65</f>
        <v>0</v>
      </c>
      <c r="G13" s="334">
        <f>'01 016-01-1 Pol'!BC65</f>
        <v>0</v>
      </c>
      <c r="H13" s="334">
        <f>'01 016-01-1 Pol'!BD65</f>
        <v>0</v>
      </c>
      <c r="I13" s="335">
        <f>'01 016-01-1 Pol'!BE65</f>
        <v>0</v>
      </c>
    </row>
    <row r="14" spans="1:9" s="137" customFormat="1">
      <c r="A14" s="332" t="str">
        <f>'01 016-01-1 Pol'!B66</f>
        <v>95</v>
      </c>
      <c r="B14" s="70" t="str">
        <f>'01 016-01-1 Pol'!C66</f>
        <v>Dokončovací konstrukce na pozemních stavbách</v>
      </c>
      <c r="D14" s="230"/>
      <c r="E14" s="333">
        <f>'01 016-01-1 Pol'!BA77</f>
        <v>0</v>
      </c>
      <c r="F14" s="334">
        <f>'01 016-01-1 Pol'!BB77</f>
        <v>0</v>
      </c>
      <c r="G14" s="334">
        <f>'01 016-01-1 Pol'!BC77</f>
        <v>0</v>
      </c>
      <c r="H14" s="334">
        <f>'01 016-01-1 Pol'!BD77</f>
        <v>0</v>
      </c>
      <c r="I14" s="335">
        <f>'01 016-01-1 Pol'!BE77</f>
        <v>0</v>
      </c>
    </row>
    <row r="15" spans="1:9" s="137" customFormat="1">
      <c r="A15" s="332" t="str">
        <f>'01 016-01-1 Pol'!B78</f>
        <v>96</v>
      </c>
      <c r="B15" s="70" t="str">
        <f>'01 016-01-1 Pol'!C78</f>
        <v>Bourání konstrukcí</v>
      </c>
      <c r="D15" s="230"/>
      <c r="E15" s="333">
        <f>'01 016-01-1 Pol'!BA81</f>
        <v>0</v>
      </c>
      <c r="F15" s="334">
        <f>'01 016-01-1 Pol'!BB81</f>
        <v>0</v>
      </c>
      <c r="G15" s="334">
        <f>'01 016-01-1 Pol'!BC81</f>
        <v>0</v>
      </c>
      <c r="H15" s="334">
        <f>'01 016-01-1 Pol'!BD81</f>
        <v>0</v>
      </c>
      <c r="I15" s="335">
        <f>'01 016-01-1 Pol'!BE81</f>
        <v>0</v>
      </c>
    </row>
    <row r="16" spans="1:9" s="137" customFormat="1">
      <c r="A16" s="332" t="str">
        <f>'01 016-01-1 Pol'!B82</f>
        <v>99</v>
      </c>
      <c r="B16" s="70" t="str">
        <f>'01 016-01-1 Pol'!C82</f>
        <v>Staveništní přesun hmot</v>
      </c>
      <c r="D16" s="230"/>
      <c r="E16" s="333">
        <f>'01 016-01-1 Pol'!BA84</f>
        <v>0</v>
      </c>
      <c r="F16" s="334">
        <f>'01 016-01-1 Pol'!BB84</f>
        <v>0</v>
      </c>
      <c r="G16" s="334">
        <f>'01 016-01-1 Pol'!BC84</f>
        <v>0</v>
      </c>
      <c r="H16" s="334">
        <f>'01 016-01-1 Pol'!BD84</f>
        <v>0</v>
      </c>
      <c r="I16" s="335">
        <f>'01 016-01-1 Pol'!BE84</f>
        <v>0</v>
      </c>
    </row>
    <row r="17" spans="1:57" s="137" customFormat="1">
      <c r="A17" s="332" t="str">
        <f>'01 016-01-1 Pol'!B85</f>
        <v>767</v>
      </c>
      <c r="B17" s="70" t="str">
        <f>'01 016-01-1 Pol'!C85</f>
        <v>Konstrukce zámečnické</v>
      </c>
      <c r="D17" s="230"/>
      <c r="E17" s="333">
        <f>'01 016-01-1 Pol'!BA92</f>
        <v>0</v>
      </c>
      <c r="F17" s="334">
        <f>'01 016-01-1 Pol'!BB92</f>
        <v>0</v>
      </c>
      <c r="G17" s="334">
        <f>'01 016-01-1 Pol'!BC92</f>
        <v>0</v>
      </c>
      <c r="H17" s="334">
        <f>'01 016-01-1 Pol'!BD92</f>
        <v>0</v>
      </c>
      <c r="I17" s="335">
        <f>'01 016-01-1 Pol'!BE92</f>
        <v>0</v>
      </c>
    </row>
    <row r="18" spans="1:57" s="137" customFormat="1">
      <c r="A18" s="332" t="str">
        <f>'01 016-01-1 Pol'!B93</f>
        <v>783</v>
      </c>
      <c r="B18" s="70" t="str">
        <f>'01 016-01-1 Pol'!C93</f>
        <v>Nátěry</v>
      </c>
      <c r="D18" s="230"/>
      <c r="E18" s="333">
        <f>'01 016-01-1 Pol'!BA99</f>
        <v>0</v>
      </c>
      <c r="F18" s="334">
        <f>'01 016-01-1 Pol'!BB99</f>
        <v>0</v>
      </c>
      <c r="G18" s="334">
        <f>'01 016-01-1 Pol'!BC99</f>
        <v>0</v>
      </c>
      <c r="H18" s="334">
        <f>'01 016-01-1 Pol'!BD99</f>
        <v>0</v>
      </c>
      <c r="I18" s="335">
        <f>'01 016-01-1 Pol'!BE99</f>
        <v>0</v>
      </c>
    </row>
    <row r="19" spans="1:57" s="137" customFormat="1" ht="13.5" thickBot="1">
      <c r="A19" s="332" t="str">
        <f>'01 016-01-1 Pol'!B100</f>
        <v>D96</v>
      </c>
      <c r="B19" s="70" t="str">
        <f>'01 016-01-1 Pol'!C100</f>
        <v>Přesuny suti a vybouraných hmot</v>
      </c>
      <c r="D19" s="230"/>
      <c r="E19" s="333">
        <f>'01 016-01-1 Pol'!BA105</f>
        <v>0</v>
      </c>
      <c r="F19" s="334">
        <f>'01 016-01-1 Pol'!BB105</f>
        <v>0</v>
      </c>
      <c r="G19" s="334">
        <f>'01 016-01-1 Pol'!BC105</f>
        <v>0</v>
      </c>
      <c r="H19" s="334">
        <f>'01 016-01-1 Pol'!BD105</f>
        <v>0</v>
      </c>
      <c r="I19" s="335">
        <f>'01 016-01-1 Pol'!BE105</f>
        <v>0</v>
      </c>
    </row>
    <row r="20" spans="1:57" s="14" customFormat="1" ht="13.5" thickBot="1">
      <c r="A20" s="231"/>
      <c r="B20" s="232" t="s">
        <v>79</v>
      </c>
      <c r="C20" s="232"/>
      <c r="D20" s="233"/>
      <c r="E20" s="234">
        <f>SUM(E7:E19)</f>
        <v>0</v>
      </c>
      <c r="F20" s="235">
        <f>SUM(F7:F19)</f>
        <v>0</v>
      </c>
      <c r="G20" s="235">
        <f>SUM(G7:G19)</f>
        <v>0</v>
      </c>
      <c r="H20" s="235">
        <f>SUM(H7:H19)</f>
        <v>0</v>
      </c>
      <c r="I20" s="236">
        <f>SUM(I7:I19)</f>
        <v>0</v>
      </c>
    </row>
    <row r="21" spans="1:57">
      <c r="A21" s="137"/>
      <c r="B21" s="137"/>
      <c r="C21" s="137"/>
      <c r="D21" s="137"/>
      <c r="E21" s="137"/>
      <c r="F21" s="137"/>
      <c r="G21" s="137"/>
      <c r="H21" s="137"/>
      <c r="I21" s="137"/>
    </row>
    <row r="22" spans="1:57" ht="19.5" customHeight="1">
      <c r="A22" s="222" t="s">
        <v>80</v>
      </c>
      <c r="B22" s="222"/>
      <c r="C22" s="222"/>
      <c r="D22" s="222"/>
      <c r="E22" s="222"/>
      <c r="F22" s="222"/>
      <c r="G22" s="237"/>
      <c r="H22" s="222"/>
      <c r="I22" s="222"/>
      <c r="BA22" s="143"/>
      <c r="BB22" s="143"/>
      <c r="BC22" s="143"/>
      <c r="BD22" s="143"/>
      <c r="BE22" s="143"/>
    </row>
    <row r="23" spans="1:57" ht="13.5" thickBot="1"/>
    <row r="24" spans="1:57">
      <c r="A24" s="175" t="s">
        <v>81</v>
      </c>
      <c r="B24" s="176"/>
      <c r="C24" s="176"/>
      <c r="D24" s="238"/>
      <c r="E24" s="239" t="s">
        <v>82</v>
      </c>
      <c r="F24" s="240" t="s">
        <v>12</v>
      </c>
      <c r="G24" s="241" t="s">
        <v>83</v>
      </c>
      <c r="H24" s="242"/>
      <c r="I24" s="243" t="s">
        <v>82</v>
      </c>
    </row>
    <row r="25" spans="1:57">
      <c r="A25" s="167" t="s">
        <v>188</v>
      </c>
      <c r="B25" s="158"/>
      <c r="C25" s="158"/>
      <c r="D25" s="244"/>
      <c r="E25" s="245"/>
      <c r="F25" s="246"/>
      <c r="G25" s="247">
        <v>0</v>
      </c>
      <c r="H25" s="248"/>
      <c r="I25" s="249">
        <f>E25+F25*G25/100</f>
        <v>0</v>
      </c>
      <c r="BA25" s="1">
        <v>0</v>
      </c>
    </row>
    <row r="26" spans="1:57">
      <c r="A26" s="167" t="s">
        <v>189</v>
      </c>
      <c r="B26" s="158"/>
      <c r="C26" s="158"/>
      <c r="D26" s="244"/>
      <c r="E26" s="245"/>
      <c r="F26" s="246"/>
      <c r="G26" s="247">
        <v>0</v>
      </c>
      <c r="H26" s="248"/>
      <c r="I26" s="249">
        <f>E26+F26*G26/100</f>
        <v>0</v>
      </c>
      <c r="BA26" s="1">
        <v>0</v>
      </c>
    </row>
    <row r="27" spans="1:57">
      <c r="A27" s="167" t="s">
        <v>190</v>
      </c>
      <c r="B27" s="158"/>
      <c r="C27" s="158"/>
      <c r="D27" s="244"/>
      <c r="E27" s="245"/>
      <c r="F27" s="246"/>
      <c r="G27" s="247">
        <v>0</v>
      </c>
      <c r="H27" s="248"/>
      <c r="I27" s="249">
        <f>E27+F27*G27/100</f>
        <v>0</v>
      </c>
      <c r="BA27" s="1">
        <v>0</v>
      </c>
    </row>
    <row r="28" spans="1:57">
      <c r="A28" s="167" t="s">
        <v>191</v>
      </c>
      <c r="B28" s="158"/>
      <c r="C28" s="158"/>
      <c r="D28" s="244"/>
      <c r="E28" s="245"/>
      <c r="F28" s="246"/>
      <c r="G28" s="247">
        <v>0</v>
      </c>
      <c r="H28" s="248"/>
      <c r="I28" s="249">
        <f>E28+F28*G28/100</f>
        <v>0</v>
      </c>
      <c r="BA28" s="1">
        <v>0</v>
      </c>
    </row>
    <row r="29" spans="1:57">
      <c r="A29" s="167" t="s">
        <v>192</v>
      </c>
      <c r="B29" s="158"/>
      <c r="C29" s="158"/>
      <c r="D29" s="244"/>
      <c r="E29" s="245"/>
      <c r="F29" s="246"/>
      <c r="G29" s="247">
        <v>0</v>
      </c>
      <c r="H29" s="248"/>
      <c r="I29" s="249">
        <f>E29+F29*G29/100</f>
        <v>0</v>
      </c>
      <c r="BA29" s="1">
        <v>1</v>
      </c>
    </row>
    <row r="30" spans="1:57">
      <c r="A30" s="167" t="s">
        <v>193</v>
      </c>
      <c r="B30" s="158"/>
      <c r="C30" s="158"/>
      <c r="D30" s="244"/>
      <c r="E30" s="245"/>
      <c r="F30" s="246"/>
      <c r="G30" s="247">
        <v>0</v>
      </c>
      <c r="H30" s="248"/>
      <c r="I30" s="249">
        <f>E30+F30*G30/100</f>
        <v>0</v>
      </c>
      <c r="BA30" s="1">
        <v>1</v>
      </c>
    </row>
    <row r="31" spans="1:57">
      <c r="A31" s="167" t="s">
        <v>194</v>
      </c>
      <c r="B31" s="158"/>
      <c r="C31" s="158"/>
      <c r="D31" s="244"/>
      <c r="E31" s="245"/>
      <c r="F31" s="246"/>
      <c r="G31" s="247">
        <v>0</v>
      </c>
      <c r="H31" s="248"/>
      <c r="I31" s="249">
        <f>E31+F31*G31/100</f>
        <v>0</v>
      </c>
      <c r="BA31" s="1">
        <v>2</v>
      </c>
    </row>
    <row r="32" spans="1:57">
      <c r="A32" s="167" t="s">
        <v>195</v>
      </c>
      <c r="B32" s="158"/>
      <c r="C32" s="158"/>
      <c r="D32" s="244"/>
      <c r="E32" s="245"/>
      <c r="F32" s="246"/>
      <c r="G32" s="247">
        <v>0</v>
      </c>
      <c r="H32" s="248"/>
      <c r="I32" s="249">
        <f>E32+F32*G32/100</f>
        <v>0</v>
      </c>
      <c r="BA32" s="1">
        <v>2</v>
      </c>
    </row>
    <row r="33" spans="1:9" ht="13.5" thickBot="1">
      <c r="A33" s="250"/>
      <c r="B33" s="251" t="s">
        <v>84</v>
      </c>
      <c r="C33" s="252"/>
      <c r="D33" s="253"/>
      <c r="E33" s="254"/>
      <c r="F33" s="255"/>
      <c r="G33" s="255"/>
      <c r="H33" s="256">
        <f>SUM(I25:I32)</f>
        <v>0</v>
      </c>
      <c r="I33" s="257"/>
    </row>
    <row r="35" spans="1:9">
      <c r="B35" s="14"/>
      <c r="F35" s="258"/>
      <c r="G35" s="259"/>
      <c r="H35" s="259"/>
      <c r="I35" s="54"/>
    </row>
    <row r="36" spans="1:9">
      <c r="F36" s="258"/>
      <c r="G36" s="259"/>
      <c r="H36" s="259"/>
      <c r="I36" s="54"/>
    </row>
    <row r="37" spans="1:9">
      <c r="F37" s="258"/>
      <c r="G37" s="259"/>
      <c r="H37" s="259"/>
      <c r="I37" s="54"/>
    </row>
    <row r="38" spans="1:9">
      <c r="F38" s="258"/>
      <c r="G38" s="259"/>
      <c r="H38" s="259"/>
      <c r="I38" s="54"/>
    </row>
    <row r="39" spans="1:9">
      <c r="F39" s="258"/>
      <c r="G39" s="259"/>
      <c r="H39" s="259"/>
      <c r="I39" s="54"/>
    </row>
    <row r="40" spans="1:9">
      <c r="F40" s="258"/>
      <c r="G40" s="259"/>
      <c r="H40" s="259"/>
      <c r="I40" s="54"/>
    </row>
    <row r="41" spans="1:9">
      <c r="F41" s="258"/>
      <c r="G41" s="259"/>
      <c r="H41" s="259"/>
      <c r="I41" s="54"/>
    </row>
    <row r="42" spans="1:9">
      <c r="F42" s="258"/>
      <c r="G42" s="259"/>
      <c r="H42" s="259"/>
      <c r="I42" s="54"/>
    </row>
    <row r="43" spans="1:9">
      <c r="F43" s="258"/>
      <c r="G43" s="259"/>
      <c r="H43" s="259"/>
      <c r="I43" s="54"/>
    </row>
    <row r="44" spans="1:9">
      <c r="F44" s="258"/>
      <c r="G44" s="259"/>
      <c r="H44" s="259"/>
      <c r="I44" s="54"/>
    </row>
    <row r="45" spans="1:9">
      <c r="F45" s="258"/>
      <c r="G45" s="259"/>
      <c r="H45" s="259"/>
      <c r="I45" s="54"/>
    </row>
    <row r="46" spans="1:9">
      <c r="F46" s="258"/>
      <c r="G46" s="259"/>
      <c r="H46" s="259"/>
      <c r="I46" s="54"/>
    </row>
    <row r="47" spans="1:9">
      <c r="F47" s="258"/>
      <c r="G47" s="259"/>
      <c r="H47" s="259"/>
      <c r="I47" s="54"/>
    </row>
    <row r="48" spans="1:9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</sheetData>
  <mergeCells count="4">
    <mergeCell ref="A1:B1"/>
    <mergeCell ref="A2:B2"/>
    <mergeCell ref="G2:I2"/>
    <mergeCell ref="H33:I3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3"/>
  <dimension ref="A1:CB178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100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103</v>
      </c>
      <c r="D3" s="265"/>
      <c r="E3" s="266" t="s">
        <v>85</v>
      </c>
      <c r="F3" s="267" t="str">
        <f>'01 016-01-1 Rek'!H1</f>
        <v>016-01-1</v>
      </c>
      <c r="G3" s="268"/>
    </row>
    <row r="4" spans="1:80" ht="13.5" thickBot="1">
      <c r="A4" s="269" t="s">
        <v>76</v>
      </c>
      <c r="B4" s="214"/>
      <c r="C4" s="215" t="s">
        <v>199</v>
      </c>
      <c r="D4" s="270"/>
      <c r="E4" s="271" t="str">
        <f>'01 016-01-1 Rek'!G2</f>
        <v>Oprava kamenné dlažby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201</v>
      </c>
      <c r="C7" s="284" t="s">
        <v>202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204</v>
      </c>
      <c r="C8" s="295" t="s">
        <v>205</v>
      </c>
      <c r="D8" s="296" t="s">
        <v>127</v>
      </c>
      <c r="E8" s="297">
        <v>25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0</v>
      </c>
      <c r="AC8" s="261">
        <v>0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0</v>
      </c>
    </row>
    <row r="9" spans="1:80">
      <c r="A9" s="301"/>
      <c r="B9" s="302"/>
      <c r="C9" s="303" t="s">
        <v>206</v>
      </c>
      <c r="D9" s="304"/>
      <c r="E9" s="304"/>
      <c r="F9" s="304"/>
      <c r="G9" s="305"/>
      <c r="I9" s="306"/>
      <c r="K9" s="306"/>
      <c r="L9" s="307" t="s">
        <v>206</v>
      </c>
      <c r="O9" s="292">
        <v>3</v>
      </c>
    </row>
    <row r="10" spans="1:80">
      <c r="A10" s="301"/>
      <c r="B10" s="302"/>
      <c r="C10" s="303" t="s">
        <v>207</v>
      </c>
      <c r="D10" s="304"/>
      <c r="E10" s="304"/>
      <c r="F10" s="304"/>
      <c r="G10" s="305"/>
      <c r="I10" s="306"/>
      <c r="K10" s="306"/>
      <c r="L10" s="307" t="s">
        <v>207</v>
      </c>
      <c r="O10" s="292">
        <v>3</v>
      </c>
    </row>
    <row r="11" spans="1:80">
      <c r="A11" s="301"/>
      <c r="B11" s="308"/>
      <c r="C11" s="309" t="s">
        <v>208</v>
      </c>
      <c r="D11" s="310"/>
      <c r="E11" s="311">
        <v>25</v>
      </c>
      <c r="F11" s="312"/>
      <c r="G11" s="313"/>
      <c r="H11" s="314"/>
      <c r="I11" s="306"/>
      <c r="J11" s="315"/>
      <c r="K11" s="306"/>
      <c r="M11" s="307" t="s">
        <v>208</v>
      </c>
      <c r="O11" s="292"/>
    </row>
    <row r="12" spans="1:80">
      <c r="A12" s="316"/>
      <c r="B12" s="317" t="s">
        <v>98</v>
      </c>
      <c r="C12" s="318" t="s">
        <v>203</v>
      </c>
      <c r="D12" s="319"/>
      <c r="E12" s="320"/>
      <c r="F12" s="321"/>
      <c r="G12" s="322">
        <f>SUM(G7:G11)</f>
        <v>0</v>
      </c>
      <c r="H12" s="323"/>
      <c r="I12" s="324">
        <f>SUM(I7:I11)</f>
        <v>0</v>
      </c>
      <c r="J12" s="323"/>
      <c r="K12" s="324">
        <f>SUM(K7:K11)</f>
        <v>0</v>
      </c>
      <c r="O12" s="292">
        <v>4</v>
      </c>
      <c r="BA12" s="325">
        <f>SUM(BA7:BA11)</f>
        <v>0</v>
      </c>
      <c r="BB12" s="325">
        <f>SUM(BB7:BB11)</f>
        <v>0</v>
      </c>
      <c r="BC12" s="325">
        <f>SUM(BC7:BC11)</f>
        <v>0</v>
      </c>
      <c r="BD12" s="325">
        <f>SUM(BD7:BD11)</f>
        <v>0</v>
      </c>
      <c r="BE12" s="325">
        <f>SUM(BE7:BE11)</f>
        <v>0</v>
      </c>
    </row>
    <row r="13" spans="1:80">
      <c r="A13" s="282" t="s">
        <v>97</v>
      </c>
      <c r="B13" s="283" t="s">
        <v>209</v>
      </c>
      <c r="C13" s="284" t="s">
        <v>210</v>
      </c>
      <c r="D13" s="285"/>
      <c r="E13" s="286"/>
      <c r="F13" s="286"/>
      <c r="G13" s="287"/>
      <c r="H13" s="288"/>
      <c r="I13" s="289"/>
      <c r="J13" s="290"/>
      <c r="K13" s="291"/>
      <c r="O13" s="292">
        <v>1</v>
      </c>
    </row>
    <row r="14" spans="1:80">
      <c r="A14" s="293">
        <v>2</v>
      </c>
      <c r="B14" s="294" t="s">
        <v>212</v>
      </c>
      <c r="C14" s="295" t="s">
        <v>213</v>
      </c>
      <c r="D14" s="296" t="s">
        <v>214</v>
      </c>
      <c r="E14" s="297">
        <v>1.49E-2</v>
      </c>
      <c r="F14" s="297">
        <v>0</v>
      </c>
      <c r="G14" s="298">
        <f>E14*F14</f>
        <v>0</v>
      </c>
      <c r="H14" s="299">
        <v>1.0343100000000001</v>
      </c>
      <c r="I14" s="300">
        <f>E14*H14</f>
        <v>1.5411219E-2</v>
      </c>
      <c r="J14" s="299">
        <v>0</v>
      </c>
      <c r="K14" s="300">
        <f>E14*J14</f>
        <v>0</v>
      </c>
      <c r="O14" s="292">
        <v>2</v>
      </c>
      <c r="AA14" s="261">
        <v>1</v>
      </c>
      <c r="AB14" s="261">
        <v>1</v>
      </c>
      <c r="AC14" s="261">
        <v>1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>
      <c r="A15" s="301"/>
      <c r="B15" s="302"/>
      <c r="C15" s="303" t="s">
        <v>215</v>
      </c>
      <c r="D15" s="304"/>
      <c r="E15" s="304"/>
      <c r="F15" s="304"/>
      <c r="G15" s="305"/>
      <c r="I15" s="306"/>
      <c r="K15" s="306"/>
      <c r="L15" s="307" t="s">
        <v>215</v>
      </c>
      <c r="O15" s="292">
        <v>3</v>
      </c>
    </row>
    <row r="16" spans="1:80">
      <c r="A16" s="301"/>
      <c r="B16" s="308"/>
      <c r="C16" s="309" t="s">
        <v>216</v>
      </c>
      <c r="D16" s="310"/>
      <c r="E16" s="311">
        <v>1.49E-2</v>
      </c>
      <c r="F16" s="312"/>
      <c r="G16" s="313"/>
      <c r="H16" s="314"/>
      <c r="I16" s="306"/>
      <c r="J16" s="315"/>
      <c r="K16" s="306"/>
      <c r="M16" s="307" t="s">
        <v>216</v>
      </c>
      <c r="O16" s="292"/>
    </row>
    <row r="17" spans="1:80">
      <c r="A17" s="293">
        <v>3</v>
      </c>
      <c r="B17" s="294" t="s">
        <v>217</v>
      </c>
      <c r="C17" s="295" t="s">
        <v>218</v>
      </c>
      <c r="D17" s="296" t="s">
        <v>121</v>
      </c>
      <c r="E17" s="297">
        <v>45</v>
      </c>
      <c r="F17" s="297">
        <v>0</v>
      </c>
      <c r="G17" s="298">
        <f>E17*F17</f>
        <v>0</v>
      </c>
      <c r="H17" s="299">
        <v>8.3000000000000001E-4</v>
      </c>
      <c r="I17" s="300">
        <f>E17*H17</f>
        <v>3.7350000000000001E-2</v>
      </c>
      <c r="J17" s="299">
        <v>0</v>
      </c>
      <c r="K17" s="300">
        <f>E17*J17</f>
        <v>0</v>
      </c>
      <c r="O17" s="292">
        <v>2</v>
      </c>
      <c r="AA17" s="261">
        <v>1</v>
      </c>
      <c r="AB17" s="261">
        <v>0</v>
      </c>
      <c r="AC17" s="261">
        <v>0</v>
      </c>
      <c r="AZ17" s="261">
        <v>1</v>
      </c>
      <c r="BA17" s="261">
        <f>IF(AZ17=1,G17,0)</f>
        <v>0</v>
      </c>
      <c r="BB17" s="261">
        <f>IF(AZ17=2,G17,0)</f>
        <v>0</v>
      </c>
      <c r="BC17" s="261">
        <f>IF(AZ17=3,G17,0)</f>
        <v>0</v>
      </c>
      <c r="BD17" s="261">
        <f>IF(AZ17=4,G17,0)</f>
        <v>0</v>
      </c>
      <c r="BE17" s="261">
        <f>IF(AZ17=5,G17,0)</f>
        <v>0</v>
      </c>
      <c r="CA17" s="292">
        <v>1</v>
      </c>
      <c r="CB17" s="292">
        <v>0</v>
      </c>
    </row>
    <row r="18" spans="1:80">
      <c r="A18" s="301"/>
      <c r="B18" s="302"/>
      <c r="C18" s="303" t="s">
        <v>215</v>
      </c>
      <c r="D18" s="304"/>
      <c r="E18" s="304"/>
      <c r="F18" s="304"/>
      <c r="G18" s="305"/>
      <c r="I18" s="306"/>
      <c r="K18" s="306"/>
      <c r="L18" s="307" t="s">
        <v>215</v>
      </c>
      <c r="O18" s="292">
        <v>3</v>
      </c>
    </row>
    <row r="19" spans="1:80">
      <c r="A19" s="301"/>
      <c r="B19" s="308"/>
      <c r="C19" s="309" t="s">
        <v>219</v>
      </c>
      <c r="D19" s="310"/>
      <c r="E19" s="311">
        <v>45</v>
      </c>
      <c r="F19" s="312"/>
      <c r="G19" s="313"/>
      <c r="H19" s="314"/>
      <c r="I19" s="306"/>
      <c r="J19" s="315"/>
      <c r="K19" s="306"/>
      <c r="M19" s="307" t="s">
        <v>219</v>
      </c>
      <c r="O19" s="292"/>
    </row>
    <row r="20" spans="1:80">
      <c r="A20" s="293">
        <v>4</v>
      </c>
      <c r="B20" s="294" t="s">
        <v>220</v>
      </c>
      <c r="C20" s="295" t="s">
        <v>221</v>
      </c>
      <c r="D20" s="296" t="s">
        <v>127</v>
      </c>
      <c r="E20" s="297">
        <v>10</v>
      </c>
      <c r="F20" s="297">
        <v>0</v>
      </c>
      <c r="G20" s="298">
        <f>E20*F20</f>
        <v>0</v>
      </c>
      <c r="H20" s="299">
        <v>6.0000000000000002E-5</v>
      </c>
      <c r="I20" s="300">
        <f>E20*H20</f>
        <v>6.0000000000000006E-4</v>
      </c>
      <c r="J20" s="299">
        <v>-0.20699999999999999</v>
      </c>
      <c r="K20" s="300">
        <f>E20*J20</f>
        <v>-2.0699999999999998</v>
      </c>
      <c r="O20" s="292">
        <v>2</v>
      </c>
      <c r="AA20" s="261">
        <v>1</v>
      </c>
      <c r="AB20" s="261">
        <v>1</v>
      </c>
      <c r="AC20" s="261">
        <v>1</v>
      </c>
      <c r="AZ20" s="261">
        <v>1</v>
      </c>
      <c r="BA20" s="261">
        <f>IF(AZ20=1,G20,0)</f>
        <v>0</v>
      </c>
      <c r="BB20" s="261">
        <f>IF(AZ20=2,G20,0)</f>
        <v>0</v>
      </c>
      <c r="BC20" s="261">
        <f>IF(AZ20=3,G20,0)</f>
        <v>0</v>
      </c>
      <c r="BD20" s="261">
        <f>IF(AZ20=4,G20,0)</f>
        <v>0</v>
      </c>
      <c r="BE20" s="261">
        <f>IF(AZ20=5,G20,0)</f>
        <v>0</v>
      </c>
      <c r="CA20" s="292">
        <v>1</v>
      </c>
      <c r="CB20" s="292">
        <v>1</v>
      </c>
    </row>
    <row r="21" spans="1:80">
      <c r="A21" s="301"/>
      <c r="B21" s="302"/>
      <c r="C21" s="303" t="s">
        <v>215</v>
      </c>
      <c r="D21" s="304"/>
      <c r="E21" s="304"/>
      <c r="F21" s="304"/>
      <c r="G21" s="305"/>
      <c r="I21" s="306"/>
      <c r="K21" s="306"/>
      <c r="L21" s="307" t="s">
        <v>215</v>
      </c>
      <c r="O21" s="292">
        <v>3</v>
      </c>
    </row>
    <row r="22" spans="1:80">
      <c r="A22" s="301"/>
      <c r="B22" s="308"/>
      <c r="C22" s="309" t="s">
        <v>222</v>
      </c>
      <c r="D22" s="310"/>
      <c r="E22" s="311">
        <v>10</v>
      </c>
      <c r="F22" s="312"/>
      <c r="G22" s="313"/>
      <c r="H22" s="314"/>
      <c r="I22" s="306"/>
      <c r="J22" s="315"/>
      <c r="K22" s="306"/>
      <c r="M22" s="307" t="s">
        <v>222</v>
      </c>
      <c r="O22" s="292"/>
    </row>
    <row r="23" spans="1:80">
      <c r="A23" s="316"/>
      <c r="B23" s="317" t="s">
        <v>98</v>
      </c>
      <c r="C23" s="318" t="s">
        <v>211</v>
      </c>
      <c r="D23" s="319"/>
      <c r="E23" s="320"/>
      <c r="F23" s="321"/>
      <c r="G23" s="322">
        <f>SUM(G13:G22)</f>
        <v>0</v>
      </c>
      <c r="H23" s="323"/>
      <c r="I23" s="324">
        <f>SUM(I13:I22)</f>
        <v>5.3361219000000001E-2</v>
      </c>
      <c r="J23" s="323"/>
      <c r="K23" s="324">
        <f>SUM(K13:K22)</f>
        <v>-2.0699999999999998</v>
      </c>
      <c r="O23" s="292">
        <v>4</v>
      </c>
      <c r="BA23" s="325">
        <f>SUM(BA13:BA22)</f>
        <v>0</v>
      </c>
      <c r="BB23" s="325">
        <f>SUM(BB13:BB22)</f>
        <v>0</v>
      </c>
      <c r="BC23" s="325">
        <f>SUM(BC13:BC22)</f>
        <v>0</v>
      </c>
      <c r="BD23" s="325">
        <f>SUM(BD13:BD22)</f>
        <v>0</v>
      </c>
      <c r="BE23" s="325">
        <f>SUM(BE13:BE22)</f>
        <v>0</v>
      </c>
    </row>
    <row r="24" spans="1:80">
      <c r="A24" s="282" t="s">
        <v>97</v>
      </c>
      <c r="B24" s="283" t="s">
        <v>223</v>
      </c>
      <c r="C24" s="284" t="s">
        <v>224</v>
      </c>
      <c r="D24" s="285"/>
      <c r="E24" s="286"/>
      <c r="F24" s="286"/>
      <c r="G24" s="287"/>
      <c r="H24" s="288"/>
      <c r="I24" s="289"/>
      <c r="J24" s="290"/>
      <c r="K24" s="291"/>
      <c r="O24" s="292">
        <v>1</v>
      </c>
    </row>
    <row r="25" spans="1:80">
      <c r="A25" s="293">
        <v>5</v>
      </c>
      <c r="B25" s="294" t="s">
        <v>226</v>
      </c>
      <c r="C25" s="295" t="s">
        <v>227</v>
      </c>
      <c r="D25" s="296" t="s">
        <v>228</v>
      </c>
      <c r="E25" s="297">
        <v>0.29399999999999998</v>
      </c>
      <c r="F25" s="297">
        <v>0</v>
      </c>
      <c r="G25" s="298">
        <f>E25*F25</f>
        <v>0</v>
      </c>
      <c r="H25" s="299">
        <v>2.5429499999999998</v>
      </c>
      <c r="I25" s="300">
        <f>E25*H25</f>
        <v>0.74762729999999988</v>
      </c>
      <c r="J25" s="299">
        <v>0</v>
      </c>
      <c r="K25" s="300">
        <f>E25*J25</f>
        <v>0</v>
      </c>
      <c r="O25" s="292">
        <v>2</v>
      </c>
      <c r="AA25" s="261">
        <v>1</v>
      </c>
      <c r="AB25" s="261">
        <v>1</v>
      </c>
      <c r="AC25" s="261">
        <v>1</v>
      </c>
      <c r="AZ25" s="261">
        <v>1</v>
      </c>
      <c r="BA25" s="261">
        <f>IF(AZ25=1,G25,0)</f>
        <v>0</v>
      </c>
      <c r="BB25" s="261">
        <f>IF(AZ25=2,G25,0)</f>
        <v>0</v>
      </c>
      <c r="BC25" s="261">
        <f>IF(AZ25=3,G25,0)</f>
        <v>0</v>
      </c>
      <c r="BD25" s="261">
        <f>IF(AZ25=4,G25,0)</f>
        <v>0</v>
      </c>
      <c r="BE25" s="261">
        <f>IF(AZ25=5,G25,0)</f>
        <v>0</v>
      </c>
      <c r="CA25" s="292">
        <v>1</v>
      </c>
      <c r="CB25" s="292">
        <v>1</v>
      </c>
    </row>
    <row r="26" spans="1:80">
      <c r="A26" s="301"/>
      <c r="B26" s="302"/>
      <c r="C26" s="303" t="s">
        <v>215</v>
      </c>
      <c r="D26" s="304"/>
      <c r="E26" s="304"/>
      <c r="F26" s="304"/>
      <c r="G26" s="305"/>
      <c r="I26" s="306"/>
      <c r="K26" s="306"/>
      <c r="L26" s="307" t="s">
        <v>215</v>
      </c>
      <c r="O26" s="292">
        <v>3</v>
      </c>
    </row>
    <row r="27" spans="1:80">
      <c r="A27" s="301"/>
      <c r="B27" s="308"/>
      <c r="C27" s="309" t="s">
        <v>229</v>
      </c>
      <c r="D27" s="310"/>
      <c r="E27" s="311">
        <v>0.29399999999999998</v>
      </c>
      <c r="F27" s="312"/>
      <c r="G27" s="313"/>
      <c r="H27" s="314"/>
      <c r="I27" s="306"/>
      <c r="J27" s="315"/>
      <c r="K27" s="306"/>
      <c r="M27" s="307" t="s">
        <v>229</v>
      </c>
      <c r="O27" s="292"/>
    </row>
    <row r="28" spans="1:80">
      <c r="A28" s="293">
        <v>6</v>
      </c>
      <c r="B28" s="294" t="s">
        <v>230</v>
      </c>
      <c r="C28" s="295" t="s">
        <v>231</v>
      </c>
      <c r="D28" s="296" t="s">
        <v>127</v>
      </c>
      <c r="E28" s="297">
        <v>1.1399999999999999</v>
      </c>
      <c r="F28" s="297">
        <v>0</v>
      </c>
      <c r="G28" s="298">
        <f>E28*F28</f>
        <v>0</v>
      </c>
      <c r="H28" s="299">
        <v>1.014E-2</v>
      </c>
      <c r="I28" s="300">
        <f>E28*H28</f>
        <v>1.1559599999999998E-2</v>
      </c>
      <c r="J28" s="299">
        <v>0</v>
      </c>
      <c r="K28" s="300">
        <f>E28*J28</f>
        <v>0</v>
      </c>
      <c r="O28" s="292">
        <v>2</v>
      </c>
      <c r="AA28" s="261">
        <v>1</v>
      </c>
      <c r="AB28" s="261">
        <v>1</v>
      </c>
      <c r="AC28" s="261">
        <v>1</v>
      </c>
      <c r="AZ28" s="261">
        <v>1</v>
      </c>
      <c r="BA28" s="261">
        <f>IF(AZ28=1,G28,0)</f>
        <v>0</v>
      </c>
      <c r="BB28" s="261">
        <f>IF(AZ28=2,G28,0)</f>
        <v>0</v>
      </c>
      <c r="BC28" s="261">
        <f>IF(AZ28=3,G28,0)</f>
        <v>0</v>
      </c>
      <c r="BD28" s="261">
        <f>IF(AZ28=4,G28,0)</f>
        <v>0</v>
      </c>
      <c r="BE28" s="261">
        <f>IF(AZ28=5,G28,0)</f>
        <v>0</v>
      </c>
      <c r="CA28" s="292">
        <v>1</v>
      </c>
      <c r="CB28" s="292">
        <v>1</v>
      </c>
    </row>
    <row r="29" spans="1:80">
      <c r="A29" s="301"/>
      <c r="B29" s="302"/>
      <c r="C29" s="303" t="s">
        <v>215</v>
      </c>
      <c r="D29" s="304"/>
      <c r="E29" s="304"/>
      <c r="F29" s="304"/>
      <c r="G29" s="305"/>
      <c r="I29" s="306"/>
      <c r="K29" s="306"/>
      <c r="L29" s="307" t="s">
        <v>215</v>
      </c>
      <c r="O29" s="292">
        <v>3</v>
      </c>
    </row>
    <row r="30" spans="1:80">
      <c r="A30" s="301"/>
      <c r="B30" s="308"/>
      <c r="C30" s="309" t="s">
        <v>232</v>
      </c>
      <c r="D30" s="310"/>
      <c r="E30" s="311">
        <v>1.1399999999999999</v>
      </c>
      <c r="F30" s="312"/>
      <c r="G30" s="313"/>
      <c r="H30" s="314"/>
      <c r="I30" s="306"/>
      <c r="J30" s="315"/>
      <c r="K30" s="306"/>
      <c r="M30" s="307" t="s">
        <v>232</v>
      </c>
      <c r="O30" s="292"/>
    </row>
    <row r="31" spans="1:80">
      <c r="A31" s="293">
        <v>7</v>
      </c>
      <c r="B31" s="294" t="s">
        <v>233</v>
      </c>
      <c r="C31" s="295" t="s">
        <v>234</v>
      </c>
      <c r="D31" s="296" t="s">
        <v>127</v>
      </c>
      <c r="E31" s="297">
        <v>1.1399999999999999</v>
      </c>
      <c r="F31" s="297">
        <v>0</v>
      </c>
      <c r="G31" s="298">
        <f>E31*F31</f>
        <v>0</v>
      </c>
      <c r="H31" s="299">
        <v>0</v>
      </c>
      <c r="I31" s="300">
        <f>E31*H31</f>
        <v>0</v>
      </c>
      <c r="J31" s="299">
        <v>0</v>
      </c>
      <c r="K31" s="300">
        <f>E31*J31</f>
        <v>0</v>
      </c>
      <c r="O31" s="292">
        <v>2</v>
      </c>
      <c r="AA31" s="261">
        <v>1</v>
      </c>
      <c r="AB31" s="261">
        <v>1</v>
      </c>
      <c r="AC31" s="261">
        <v>1</v>
      </c>
      <c r="AZ31" s="261">
        <v>1</v>
      </c>
      <c r="BA31" s="261">
        <f>IF(AZ31=1,G31,0)</f>
        <v>0</v>
      </c>
      <c r="BB31" s="261">
        <f>IF(AZ31=2,G31,0)</f>
        <v>0</v>
      </c>
      <c r="BC31" s="261">
        <f>IF(AZ31=3,G31,0)</f>
        <v>0</v>
      </c>
      <c r="BD31" s="261">
        <f>IF(AZ31=4,G31,0)</f>
        <v>0</v>
      </c>
      <c r="BE31" s="261">
        <f>IF(AZ31=5,G31,0)</f>
        <v>0</v>
      </c>
      <c r="CA31" s="292">
        <v>1</v>
      </c>
      <c r="CB31" s="292">
        <v>1</v>
      </c>
    </row>
    <row r="32" spans="1:80">
      <c r="A32" s="301"/>
      <c r="B32" s="302"/>
      <c r="C32" s="303" t="s">
        <v>215</v>
      </c>
      <c r="D32" s="304"/>
      <c r="E32" s="304"/>
      <c r="F32" s="304"/>
      <c r="G32" s="305"/>
      <c r="I32" s="306"/>
      <c r="K32" s="306"/>
      <c r="L32" s="307" t="s">
        <v>215</v>
      </c>
      <c r="O32" s="292">
        <v>3</v>
      </c>
    </row>
    <row r="33" spans="1:80">
      <c r="A33" s="293">
        <v>8</v>
      </c>
      <c r="B33" s="294" t="s">
        <v>235</v>
      </c>
      <c r="C33" s="295" t="s">
        <v>236</v>
      </c>
      <c r="D33" s="296" t="s">
        <v>214</v>
      </c>
      <c r="E33" s="297">
        <v>1.15E-2</v>
      </c>
      <c r="F33" s="297">
        <v>0</v>
      </c>
      <c r="G33" s="298">
        <f>E33*F33</f>
        <v>0</v>
      </c>
      <c r="H33" s="299">
        <v>1.05758</v>
      </c>
      <c r="I33" s="300">
        <f>E33*H33</f>
        <v>1.216217E-2</v>
      </c>
      <c r="J33" s="299">
        <v>0</v>
      </c>
      <c r="K33" s="300">
        <f>E33*J33</f>
        <v>0</v>
      </c>
      <c r="O33" s="292">
        <v>2</v>
      </c>
      <c r="AA33" s="261">
        <v>1</v>
      </c>
      <c r="AB33" s="261">
        <v>1</v>
      </c>
      <c r="AC33" s="261">
        <v>1</v>
      </c>
      <c r="AZ33" s="261">
        <v>1</v>
      </c>
      <c r="BA33" s="261">
        <f>IF(AZ33=1,G33,0)</f>
        <v>0</v>
      </c>
      <c r="BB33" s="261">
        <f>IF(AZ33=2,G33,0)</f>
        <v>0</v>
      </c>
      <c r="BC33" s="261">
        <f>IF(AZ33=3,G33,0)</f>
        <v>0</v>
      </c>
      <c r="BD33" s="261">
        <f>IF(AZ33=4,G33,0)</f>
        <v>0</v>
      </c>
      <c r="BE33" s="261">
        <f>IF(AZ33=5,G33,0)</f>
        <v>0</v>
      </c>
      <c r="CA33" s="292">
        <v>1</v>
      </c>
      <c r="CB33" s="292">
        <v>1</v>
      </c>
    </row>
    <row r="34" spans="1:80">
      <c r="A34" s="301"/>
      <c r="B34" s="302"/>
      <c r="C34" s="303" t="s">
        <v>215</v>
      </c>
      <c r="D34" s="304"/>
      <c r="E34" s="304"/>
      <c r="F34" s="304"/>
      <c r="G34" s="305"/>
      <c r="I34" s="306"/>
      <c r="K34" s="306"/>
      <c r="L34" s="307" t="s">
        <v>215</v>
      </c>
      <c r="O34" s="292">
        <v>3</v>
      </c>
    </row>
    <row r="35" spans="1:80">
      <c r="A35" s="301"/>
      <c r="B35" s="308"/>
      <c r="C35" s="309" t="s">
        <v>237</v>
      </c>
      <c r="D35" s="310"/>
      <c r="E35" s="311">
        <v>1.15E-2</v>
      </c>
      <c r="F35" s="312"/>
      <c r="G35" s="313"/>
      <c r="H35" s="314"/>
      <c r="I35" s="306"/>
      <c r="J35" s="315"/>
      <c r="K35" s="306"/>
      <c r="M35" s="307" t="s">
        <v>237</v>
      </c>
      <c r="O35" s="292"/>
    </row>
    <row r="36" spans="1:80">
      <c r="A36" s="316"/>
      <c r="B36" s="317" t="s">
        <v>98</v>
      </c>
      <c r="C36" s="318" t="s">
        <v>225</v>
      </c>
      <c r="D36" s="319"/>
      <c r="E36" s="320"/>
      <c r="F36" s="321"/>
      <c r="G36" s="322">
        <f>SUM(G24:G35)</f>
        <v>0</v>
      </c>
      <c r="H36" s="323"/>
      <c r="I36" s="324">
        <f>SUM(I24:I35)</f>
        <v>0.77134906999999986</v>
      </c>
      <c r="J36" s="323"/>
      <c r="K36" s="324">
        <f>SUM(K24:K35)</f>
        <v>0</v>
      </c>
      <c r="O36" s="292">
        <v>4</v>
      </c>
      <c r="BA36" s="325">
        <f>SUM(BA24:BA35)</f>
        <v>0</v>
      </c>
      <c r="BB36" s="325">
        <f>SUM(BB24:BB35)</f>
        <v>0</v>
      </c>
      <c r="BC36" s="325">
        <f>SUM(BC24:BC35)</f>
        <v>0</v>
      </c>
      <c r="BD36" s="325">
        <f>SUM(BD24:BD35)</f>
        <v>0</v>
      </c>
      <c r="BE36" s="325">
        <f>SUM(BE24:BE35)</f>
        <v>0</v>
      </c>
    </row>
    <row r="37" spans="1:80">
      <c r="A37" s="282" t="s">
        <v>97</v>
      </c>
      <c r="B37" s="283" t="s">
        <v>238</v>
      </c>
      <c r="C37" s="284" t="s">
        <v>239</v>
      </c>
      <c r="D37" s="285"/>
      <c r="E37" s="286"/>
      <c r="F37" s="286"/>
      <c r="G37" s="287"/>
      <c r="H37" s="288"/>
      <c r="I37" s="289"/>
      <c r="J37" s="290"/>
      <c r="K37" s="291"/>
      <c r="O37" s="292">
        <v>1</v>
      </c>
    </row>
    <row r="38" spans="1:80">
      <c r="A38" s="293">
        <v>9</v>
      </c>
      <c r="B38" s="294" t="s">
        <v>241</v>
      </c>
      <c r="C38" s="295" t="s">
        <v>242</v>
      </c>
      <c r="D38" s="296" t="s">
        <v>127</v>
      </c>
      <c r="E38" s="297">
        <v>5</v>
      </c>
      <c r="F38" s="297">
        <v>0</v>
      </c>
      <c r="G38" s="298">
        <f>E38*F38</f>
        <v>0</v>
      </c>
      <c r="H38" s="299">
        <v>1.11358</v>
      </c>
      <c r="I38" s="300">
        <f>E38*H38</f>
        <v>5.5678999999999998</v>
      </c>
      <c r="J38" s="299">
        <v>0</v>
      </c>
      <c r="K38" s="300">
        <f>E38*J38</f>
        <v>0</v>
      </c>
      <c r="O38" s="292">
        <v>2</v>
      </c>
      <c r="AA38" s="261">
        <v>1</v>
      </c>
      <c r="AB38" s="261">
        <v>0</v>
      </c>
      <c r="AC38" s="261">
        <v>0</v>
      </c>
      <c r="AZ38" s="261">
        <v>1</v>
      </c>
      <c r="BA38" s="261">
        <f>IF(AZ38=1,G38,0)</f>
        <v>0</v>
      </c>
      <c r="BB38" s="261">
        <f>IF(AZ38=2,G38,0)</f>
        <v>0</v>
      </c>
      <c r="BC38" s="261">
        <f>IF(AZ38=3,G38,0)</f>
        <v>0</v>
      </c>
      <c r="BD38" s="261">
        <f>IF(AZ38=4,G38,0)</f>
        <v>0</v>
      </c>
      <c r="BE38" s="261">
        <f>IF(AZ38=5,G38,0)</f>
        <v>0</v>
      </c>
      <c r="CA38" s="292">
        <v>1</v>
      </c>
      <c r="CB38" s="292">
        <v>0</v>
      </c>
    </row>
    <row r="39" spans="1:80" ht="22.5">
      <c r="A39" s="301"/>
      <c r="B39" s="302"/>
      <c r="C39" s="303" t="s">
        <v>243</v>
      </c>
      <c r="D39" s="304"/>
      <c r="E39" s="304"/>
      <c r="F39" s="304"/>
      <c r="G39" s="305"/>
      <c r="I39" s="306"/>
      <c r="K39" s="306"/>
      <c r="L39" s="307" t="s">
        <v>243</v>
      </c>
      <c r="O39" s="292">
        <v>3</v>
      </c>
    </row>
    <row r="40" spans="1:80">
      <c r="A40" s="301"/>
      <c r="B40" s="302"/>
      <c r="C40" s="303" t="s">
        <v>207</v>
      </c>
      <c r="D40" s="304"/>
      <c r="E40" s="304"/>
      <c r="F40" s="304"/>
      <c r="G40" s="305"/>
      <c r="I40" s="306"/>
      <c r="K40" s="306"/>
      <c r="L40" s="307" t="s">
        <v>207</v>
      </c>
      <c r="O40" s="292">
        <v>3</v>
      </c>
    </row>
    <row r="41" spans="1:80">
      <c r="A41" s="301"/>
      <c r="B41" s="308"/>
      <c r="C41" s="309" t="s">
        <v>244</v>
      </c>
      <c r="D41" s="310"/>
      <c r="E41" s="311">
        <v>5</v>
      </c>
      <c r="F41" s="312"/>
      <c r="G41" s="313"/>
      <c r="H41" s="314"/>
      <c r="I41" s="306"/>
      <c r="J41" s="315"/>
      <c r="K41" s="306"/>
      <c r="M41" s="307" t="s">
        <v>244</v>
      </c>
      <c r="O41" s="292"/>
    </row>
    <row r="42" spans="1:80">
      <c r="A42" s="316"/>
      <c r="B42" s="317" t="s">
        <v>98</v>
      </c>
      <c r="C42" s="318" t="s">
        <v>240</v>
      </c>
      <c r="D42" s="319"/>
      <c r="E42" s="320"/>
      <c r="F42" s="321"/>
      <c r="G42" s="322">
        <f>SUM(G37:G41)</f>
        <v>0</v>
      </c>
      <c r="H42" s="323"/>
      <c r="I42" s="324">
        <f>SUM(I37:I41)</f>
        <v>5.5678999999999998</v>
      </c>
      <c r="J42" s="323"/>
      <c r="K42" s="324">
        <f>SUM(K37:K41)</f>
        <v>0</v>
      </c>
      <c r="O42" s="292">
        <v>4</v>
      </c>
      <c r="BA42" s="325">
        <f>SUM(BA37:BA41)</f>
        <v>0</v>
      </c>
      <c r="BB42" s="325">
        <f>SUM(BB37:BB41)</f>
        <v>0</v>
      </c>
      <c r="BC42" s="325">
        <f>SUM(BC37:BC41)</f>
        <v>0</v>
      </c>
      <c r="BD42" s="325">
        <f>SUM(BD37:BD41)</f>
        <v>0</v>
      </c>
      <c r="BE42" s="325">
        <f>SUM(BE37:BE41)</f>
        <v>0</v>
      </c>
    </row>
    <row r="43" spans="1:80">
      <c r="A43" s="282" t="s">
        <v>97</v>
      </c>
      <c r="B43" s="283" t="s">
        <v>245</v>
      </c>
      <c r="C43" s="284" t="s">
        <v>246</v>
      </c>
      <c r="D43" s="285"/>
      <c r="E43" s="286"/>
      <c r="F43" s="286"/>
      <c r="G43" s="287"/>
      <c r="H43" s="288"/>
      <c r="I43" s="289"/>
      <c r="J43" s="290"/>
      <c r="K43" s="291"/>
      <c r="O43" s="292">
        <v>1</v>
      </c>
    </row>
    <row r="44" spans="1:80">
      <c r="A44" s="293">
        <v>10</v>
      </c>
      <c r="B44" s="294" t="s">
        <v>248</v>
      </c>
      <c r="C44" s="295" t="s">
        <v>249</v>
      </c>
      <c r="D44" s="296" t="s">
        <v>127</v>
      </c>
      <c r="E44" s="297">
        <v>25</v>
      </c>
      <c r="F44" s="297">
        <v>0</v>
      </c>
      <c r="G44" s="298">
        <f>E44*F44</f>
        <v>0</v>
      </c>
      <c r="H44" s="299">
        <v>4.428E-2</v>
      </c>
      <c r="I44" s="300">
        <f>E44*H44</f>
        <v>1.107</v>
      </c>
      <c r="J44" s="299">
        <v>0</v>
      </c>
      <c r="K44" s="300">
        <f>E44*J44</f>
        <v>0</v>
      </c>
      <c r="O44" s="292">
        <v>2</v>
      </c>
      <c r="AA44" s="261">
        <v>1</v>
      </c>
      <c r="AB44" s="261">
        <v>0</v>
      </c>
      <c r="AC44" s="261">
        <v>0</v>
      </c>
      <c r="AZ44" s="261">
        <v>1</v>
      </c>
      <c r="BA44" s="261">
        <f>IF(AZ44=1,G44,0)</f>
        <v>0</v>
      </c>
      <c r="BB44" s="261">
        <f>IF(AZ44=2,G44,0)</f>
        <v>0</v>
      </c>
      <c r="BC44" s="261">
        <f>IF(AZ44=3,G44,0)</f>
        <v>0</v>
      </c>
      <c r="BD44" s="261">
        <f>IF(AZ44=4,G44,0)</f>
        <v>0</v>
      </c>
      <c r="BE44" s="261">
        <f>IF(AZ44=5,G44,0)</f>
        <v>0</v>
      </c>
      <c r="CA44" s="292">
        <v>1</v>
      </c>
      <c r="CB44" s="292">
        <v>0</v>
      </c>
    </row>
    <row r="45" spans="1:80">
      <c r="A45" s="301"/>
      <c r="B45" s="302"/>
      <c r="C45" s="303" t="s">
        <v>250</v>
      </c>
      <c r="D45" s="304"/>
      <c r="E45" s="304"/>
      <c r="F45" s="304"/>
      <c r="G45" s="305"/>
      <c r="I45" s="306"/>
      <c r="K45" s="306"/>
      <c r="L45" s="307" t="s">
        <v>250</v>
      </c>
      <c r="O45" s="292">
        <v>3</v>
      </c>
    </row>
    <row r="46" spans="1:80">
      <c r="A46" s="301"/>
      <c r="B46" s="302"/>
      <c r="C46" s="303" t="s">
        <v>207</v>
      </c>
      <c r="D46" s="304"/>
      <c r="E46" s="304"/>
      <c r="F46" s="304"/>
      <c r="G46" s="305"/>
      <c r="I46" s="306"/>
      <c r="K46" s="306"/>
      <c r="L46" s="307" t="s">
        <v>207</v>
      </c>
      <c r="O46" s="292">
        <v>3</v>
      </c>
    </row>
    <row r="47" spans="1:80" ht="22.5">
      <c r="A47" s="301"/>
      <c r="B47" s="308"/>
      <c r="C47" s="309" t="s">
        <v>251</v>
      </c>
      <c r="D47" s="310"/>
      <c r="E47" s="311">
        <v>25</v>
      </c>
      <c r="F47" s="312"/>
      <c r="G47" s="313"/>
      <c r="H47" s="314"/>
      <c r="I47" s="306"/>
      <c r="J47" s="315"/>
      <c r="K47" s="306"/>
      <c r="M47" s="307" t="s">
        <v>251</v>
      </c>
      <c r="O47" s="292"/>
    </row>
    <row r="48" spans="1:80" ht="22.5">
      <c r="A48" s="293">
        <v>11</v>
      </c>
      <c r="B48" s="294" t="s">
        <v>252</v>
      </c>
      <c r="C48" s="295" t="s">
        <v>253</v>
      </c>
      <c r="D48" s="296" t="s">
        <v>127</v>
      </c>
      <c r="E48" s="297">
        <v>30</v>
      </c>
      <c r="F48" s="297">
        <v>0</v>
      </c>
      <c r="G48" s="298">
        <f>E48*F48</f>
        <v>0</v>
      </c>
      <c r="H48" s="299">
        <v>0</v>
      </c>
      <c r="I48" s="300">
        <f>E48*H48</f>
        <v>0</v>
      </c>
      <c r="J48" s="299"/>
      <c r="K48" s="300">
        <f>E48*J48</f>
        <v>0</v>
      </c>
      <c r="O48" s="292">
        <v>2</v>
      </c>
      <c r="AA48" s="261">
        <v>12</v>
      </c>
      <c r="AB48" s="261">
        <v>0</v>
      </c>
      <c r="AC48" s="261">
        <v>30</v>
      </c>
      <c r="AZ48" s="261">
        <v>1</v>
      </c>
      <c r="BA48" s="261">
        <f>IF(AZ48=1,G48,0)</f>
        <v>0</v>
      </c>
      <c r="BB48" s="261">
        <f>IF(AZ48=2,G48,0)</f>
        <v>0</v>
      </c>
      <c r="BC48" s="261">
        <f>IF(AZ48=3,G48,0)</f>
        <v>0</v>
      </c>
      <c r="BD48" s="261">
        <f>IF(AZ48=4,G48,0)</f>
        <v>0</v>
      </c>
      <c r="BE48" s="261">
        <f>IF(AZ48=5,G48,0)</f>
        <v>0</v>
      </c>
      <c r="CA48" s="292">
        <v>12</v>
      </c>
      <c r="CB48" s="292">
        <v>0</v>
      </c>
    </row>
    <row r="49" spans="1:80">
      <c r="A49" s="301"/>
      <c r="B49" s="302"/>
      <c r="C49" s="303" t="s">
        <v>207</v>
      </c>
      <c r="D49" s="304"/>
      <c r="E49" s="304"/>
      <c r="F49" s="304"/>
      <c r="G49" s="305"/>
      <c r="I49" s="306"/>
      <c r="K49" s="306"/>
      <c r="L49" s="307" t="s">
        <v>207</v>
      </c>
      <c r="O49" s="292">
        <v>3</v>
      </c>
    </row>
    <row r="50" spans="1:80">
      <c r="A50" s="301"/>
      <c r="B50" s="308"/>
      <c r="C50" s="309" t="s">
        <v>254</v>
      </c>
      <c r="D50" s="310"/>
      <c r="E50" s="311">
        <v>30</v>
      </c>
      <c r="F50" s="312"/>
      <c r="G50" s="313"/>
      <c r="H50" s="314"/>
      <c r="I50" s="306"/>
      <c r="J50" s="315"/>
      <c r="K50" s="306"/>
      <c r="M50" s="307" t="s">
        <v>254</v>
      </c>
      <c r="O50" s="292"/>
    </row>
    <row r="51" spans="1:80">
      <c r="A51" s="316"/>
      <c r="B51" s="317" t="s">
        <v>98</v>
      </c>
      <c r="C51" s="318" t="s">
        <v>247</v>
      </c>
      <c r="D51" s="319"/>
      <c r="E51" s="320"/>
      <c r="F51" s="321"/>
      <c r="G51" s="322">
        <f>SUM(G43:G50)</f>
        <v>0</v>
      </c>
      <c r="H51" s="323"/>
      <c r="I51" s="324">
        <f>SUM(I43:I50)</f>
        <v>1.107</v>
      </c>
      <c r="J51" s="323"/>
      <c r="K51" s="324">
        <f>SUM(K43:K50)</f>
        <v>0</v>
      </c>
      <c r="O51" s="292">
        <v>4</v>
      </c>
      <c r="BA51" s="325">
        <f>SUM(BA43:BA50)</f>
        <v>0</v>
      </c>
      <c r="BB51" s="325">
        <f>SUM(BB43:BB50)</f>
        <v>0</v>
      </c>
      <c r="BC51" s="325">
        <f>SUM(BC43:BC50)</f>
        <v>0</v>
      </c>
      <c r="BD51" s="325">
        <f>SUM(BD43:BD50)</f>
        <v>0</v>
      </c>
      <c r="BE51" s="325">
        <f>SUM(BE43:BE50)</f>
        <v>0</v>
      </c>
    </row>
    <row r="52" spans="1:80">
      <c r="A52" s="282" t="s">
        <v>97</v>
      </c>
      <c r="B52" s="283" t="s">
        <v>255</v>
      </c>
      <c r="C52" s="284" t="s">
        <v>256</v>
      </c>
      <c r="D52" s="285"/>
      <c r="E52" s="286"/>
      <c r="F52" s="286"/>
      <c r="G52" s="287"/>
      <c r="H52" s="288"/>
      <c r="I52" s="289"/>
      <c r="J52" s="290"/>
      <c r="K52" s="291"/>
      <c r="O52" s="292">
        <v>1</v>
      </c>
    </row>
    <row r="53" spans="1:80">
      <c r="A53" s="293">
        <v>12</v>
      </c>
      <c r="B53" s="294" t="s">
        <v>258</v>
      </c>
      <c r="C53" s="295" t="s">
        <v>259</v>
      </c>
      <c r="D53" s="296" t="s">
        <v>127</v>
      </c>
      <c r="E53" s="297">
        <v>25</v>
      </c>
      <c r="F53" s="297">
        <v>0</v>
      </c>
      <c r="G53" s="298">
        <f>E53*F53</f>
        <v>0</v>
      </c>
      <c r="H53" s="299">
        <v>0</v>
      </c>
      <c r="I53" s="300">
        <f>E53*H53</f>
        <v>0</v>
      </c>
      <c r="J53" s="299">
        <v>0</v>
      </c>
      <c r="K53" s="300">
        <f>E53*J53</f>
        <v>0</v>
      </c>
      <c r="O53" s="292">
        <v>2</v>
      </c>
      <c r="AA53" s="261">
        <v>1</v>
      </c>
      <c r="AB53" s="261">
        <v>1</v>
      </c>
      <c r="AC53" s="261">
        <v>1</v>
      </c>
      <c r="AZ53" s="261">
        <v>1</v>
      </c>
      <c r="BA53" s="261">
        <f>IF(AZ53=1,G53,0)</f>
        <v>0</v>
      </c>
      <c r="BB53" s="261">
        <f>IF(AZ53=2,G53,0)</f>
        <v>0</v>
      </c>
      <c r="BC53" s="261">
        <f>IF(AZ53=3,G53,0)</f>
        <v>0</v>
      </c>
      <c r="BD53" s="261">
        <f>IF(AZ53=4,G53,0)</f>
        <v>0</v>
      </c>
      <c r="BE53" s="261">
        <f>IF(AZ53=5,G53,0)</f>
        <v>0</v>
      </c>
      <c r="CA53" s="292">
        <v>1</v>
      </c>
      <c r="CB53" s="292">
        <v>1</v>
      </c>
    </row>
    <row r="54" spans="1:80">
      <c r="A54" s="301"/>
      <c r="B54" s="302"/>
      <c r="C54" s="303" t="s">
        <v>207</v>
      </c>
      <c r="D54" s="304"/>
      <c r="E54" s="304"/>
      <c r="F54" s="304"/>
      <c r="G54" s="305"/>
      <c r="I54" s="306"/>
      <c r="K54" s="306"/>
      <c r="L54" s="307" t="s">
        <v>207</v>
      </c>
      <c r="O54" s="292">
        <v>3</v>
      </c>
    </row>
    <row r="55" spans="1:80">
      <c r="A55" s="301"/>
      <c r="B55" s="308"/>
      <c r="C55" s="309" t="s">
        <v>208</v>
      </c>
      <c r="D55" s="310"/>
      <c r="E55" s="311">
        <v>25</v>
      </c>
      <c r="F55" s="312"/>
      <c r="G55" s="313"/>
      <c r="H55" s="314"/>
      <c r="I55" s="306"/>
      <c r="J55" s="315"/>
      <c r="K55" s="306"/>
      <c r="M55" s="307" t="s">
        <v>208</v>
      </c>
      <c r="O55" s="292"/>
    </row>
    <row r="56" spans="1:80">
      <c r="A56" s="316"/>
      <c r="B56" s="317" t="s">
        <v>98</v>
      </c>
      <c r="C56" s="318" t="s">
        <v>257</v>
      </c>
      <c r="D56" s="319"/>
      <c r="E56" s="320"/>
      <c r="F56" s="321"/>
      <c r="G56" s="322">
        <f>SUM(G52:G55)</f>
        <v>0</v>
      </c>
      <c r="H56" s="323"/>
      <c r="I56" s="324">
        <f>SUM(I52:I55)</f>
        <v>0</v>
      </c>
      <c r="J56" s="323"/>
      <c r="K56" s="324">
        <f>SUM(K52:K55)</f>
        <v>0</v>
      </c>
      <c r="O56" s="292">
        <v>4</v>
      </c>
      <c r="BA56" s="325">
        <f>SUM(BA52:BA55)</f>
        <v>0</v>
      </c>
      <c r="BB56" s="325">
        <f>SUM(BB52:BB55)</f>
        <v>0</v>
      </c>
      <c r="BC56" s="325">
        <f>SUM(BC52:BC55)</f>
        <v>0</v>
      </c>
      <c r="BD56" s="325">
        <f>SUM(BD52:BD55)</f>
        <v>0</v>
      </c>
      <c r="BE56" s="325">
        <f>SUM(BE52:BE55)</f>
        <v>0</v>
      </c>
    </row>
    <row r="57" spans="1:80">
      <c r="A57" s="282" t="s">
        <v>97</v>
      </c>
      <c r="B57" s="283" t="s">
        <v>260</v>
      </c>
      <c r="C57" s="284" t="s">
        <v>261</v>
      </c>
      <c r="D57" s="285"/>
      <c r="E57" s="286"/>
      <c r="F57" s="286"/>
      <c r="G57" s="287"/>
      <c r="H57" s="288"/>
      <c r="I57" s="289"/>
      <c r="J57" s="290"/>
      <c r="K57" s="291"/>
      <c r="O57" s="292">
        <v>1</v>
      </c>
    </row>
    <row r="58" spans="1:80">
      <c r="A58" s="293">
        <v>13</v>
      </c>
      <c r="B58" s="294" t="s">
        <v>263</v>
      </c>
      <c r="C58" s="295" t="s">
        <v>264</v>
      </c>
      <c r="D58" s="296" t="s">
        <v>127</v>
      </c>
      <c r="E58" s="297">
        <v>12</v>
      </c>
      <c r="F58" s="297">
        <v>0</v>
      </c>
      <c r="G58" s="298">
        <f>E58*F58</f>
        <v>0</v>
      </c>
      <c r="H58" s="299">
        <v>3.338E-2</v>
      </c>
      <c r="I58" s="300">
        <f>E58*H58</f>
        <v>0.40056000000000003</v>
      </c>
      <c r="J58" s="299">
        <v>0</v>
      </c>
      <c r="K58" s="300">
        <f>E58*J58</f>
        <v>0</v>
      </c>
      <c r="O58" s="292">
        <v>2</v>
      </c>
      <c r="AA58" s="261">
        <v>1</v>
      </c>
      <c r="AB58" s="261">
        <v>1</v>
      </c>
      <c r="AC58" s="261">
        <v>1</v>
      </c>
      <c r="AZ58" s="261">
        <v>1</v>
      </c>
      <c r="BA58" s="261">
        <f>IF(AZ58=1,G58,0)</f>
        <v>0</v>
      </c>
      <c r="BB58" s="261">
        <f>IF(AZ58=2,G58,0)</f>
        <v>0</v>
      </c>
      <c r="BC58" s="261">
        <f>IF(AZ58=3,G58,0)</f>
        <v>0</v>
      </c>
      <c r="BD58" s="261">
        <f>IF(AZ58=4,G58,0)</f>
        <v>0</v>
      </c>
      <c r="BE58" s="261">
        <f>IF(AZ58=5,G58,0)</f>
        <v>0</v>
      </c>
      <c r="CA58" s="292">
        <v>1</v>
      </c>
      <c r="CB58" s="292">
        <v>1</v>
      </c>
    </row>
    <row r="59" spans="1:80">
      <c r="A59" s="301"/>
      <c r="B59" s="302"/>
      <c r="C59" s="303" t="s">
        <v>207</v>
      </c>
      <c r="D59" s="304"/>
      <c r="E59" s="304"/>
      <c r="F59" s="304"/>
      <c r="G59" s="305"/>
      <c r="I59" s="306"/>
      <c r="K59" s="306"/>
      <c r="L59" s="307" t="s">
        <v>207</v>
      </c>
      <c r="O59" s="292">
        <v>3</v>
      </c>
    </row>
    <row r="60" spans="1:80">
      <c r="A60" s="301"/>
      <c r="B60" s="308"/>
      <c r="C60" s="309" t="s">
        <v>265</v>
      </c>
      <c r="D60" s="310"/>
      <c r="E60" s="311">
        <v>12</v>
      </c>
      <c r="F60" s="312"/>
      <c r="G60" s="313"/>
      <c r="H60" s="314"/>
      <c r="I60" s="306"/>
      <c r="J60" s="315"/>
      <c r="K60" s="306"/>
      <c r="M60" s="307" t="s">
        <v>265</v>
      </c>
      <c r="O60" s="292"/>
    </row>
    <row r="61" spans="1:80">
      <c r="A61" s="293">
        <v>14</v>
      </c>
      <c r="B61" s="294" t="s">
        <v>266</v>
      </c>
      <c r="C61" s="295" t="s">
        <v>267</v>
      </c>
      <c r="D61" s="296" t="s">
        <v>127</v>
      </c>
      <c r="E61" s="297">
        <v>12</v>
      </c>
      <c r="F61" s="297">
        <v>0</v>
      </c>
      <c r="G61" s="298">
        <f>E61*F61</f>
        <v>0</v>
      </c>
      <c r="H61" s="299">
        <v>0</v>
      </c>
      <c r="I61" s="300">
        <f>E61*H61</f>
        <v>0</v>
      </c>
      <c r="J61" s="299">
        <v>0</v>
      </c>
      <c r="K61" s="300">
        <f>E61*J61</f>
        <v>0</v>
      </c>
      <c r="O61" s="292">
        <v>2</v>
      </c>
      <c r="AA61" s="261">
        <v>1</v>
      </c>
      <c r="AB61" s="261">
        <v>1</v>
      </c>
      <c r="AC61" s="261">
        <v>1</v>
      </c>
      <c r="AZ61" s="261">
        <v>1</v>
      </c>
      <c r="BA61" s="261">
        <f>IF(AZ61=1,G61,0)</f>
        <v>0</v>
      </c>
      <c r="BB61" s="261">
        <f>IF(AZ61=2,G61,0)</f>
        <v>0</v>
      </c>
      <c r="BC61" s="261">
        <f>IF(AZ61=3,G61,0)</f>
        <v>0</v>
      </c>
      <c r="BD61" s="261">
        <f>IF(AZ61=4,G61,0)</f>
        <v>0</v>
      </c>
      <c r="BE61" s="261">
        <f>IF(AZ61=5,G61,0)</f>
        <v>0</v>
      </c>
      <c r="CA61" s="292">
        <v>1</v>
      </c>
      <c r="CB61" s="292">
        <v>1</v>
      </c>
    </row>
    <row r="62" spans="1:80">
      <c r="A62" s="301"/>
      <c r="B62" s="302"/>
      <c r="C62" s="303" t="s">
        <v>207</v>
      </c>
      <c r="D62" s="304"/>
      <c r="E62" s="304"/>
      <c r="F62" s="304"/>
      <c r="G62" s="305"/>
      <c r="I62" s="306"/>
      <c r="K62" s="306"/>
      <c r="L62" s="307" t="s">
        <v>207</v>
      </c>
      <c r="O62" s="292">
        <v>3</v>
      </c>
    </row>
    <row r="63" spans="1:80">
      <c r="A63" s="293">
        <v>15</v>
      </c>
      <c r="B63" s="294" t="s">
        <v>268</v>
      </c>
      <c r="C63" s="295" t="s">
        <v>269</v>
      </c>
      <c r="D63" s="296" t="s">
        <v>127</v>
      </c>
      <c r="E63" s="297">
        <v>12</v>
      </c>
      <c r="F63" s="297">
        <v>0</v>
      </c>
      <c r="G63" s="298">
        <f>E63*F63</f>
        <v>0</v>
      </c>
      <c r="H63" s="299">
        <v>0</v>
      </c>
      <c r="I63" s="300">
        <f>E63*H63</f>
        <v>0</v>
      </c>
      <c r="J63" s="299">
        <v>0</v>
      </c>
      <c r="K63" s="300">
        <f>E63*J63</f>
        <v>0</v>
      </c>
      <c r="O63" s="292">
        <v>2</v>
      </c>
      <c r="AA63" s="261">
        <v>1</v>
      </c>
      <c r="AB63" s="261">
        <v>1</v>
      </c>
      <c r="AC63" s="261">
        <v>1</v>
      </c>
      <c r="AZ63" s="261">
        <v>1</v>
      </c>
      <c r="BA63" s="261">
        <f>IF(AZ63=1,G63,0)</f>
        <v>0</v>
      </c>
      <c r="BB63" s="261">
        <f>IF(AZ63=2,G63,0)</f>
        <v>0</v>
      </c>
      <c r="BC63" s="261">
        <f>IF(AZ63=3,G63,0)</f>
        <v>0</v>
      </c>
      <c r="BD63" s="261">
        <f>IF(AZ63=4,G63,0)</f>
        <v>0</v>
      </c>
      <c r="BE63" s="261">
        <f>IF(AZ63=5,G63,0)</f>
        <v>0</v>
      </c>
      <c r="CA63" s="292">
        <v>1</v>
      </c>
      <c r="CB63" s="292">
        <v>1</v>
      </c>
    </row>
    <row r="64" spans="1:80">
      <c r="A64" s="301"/>
      <c r="B64" s="302"/>
      <c r="C64" s="303" t="s">
        <v>207</v>
      </c>
      <c r="D64" s="304"/>
      <c r="E64" s="304"/>
      <c r="F64" s="304"/>
      <c r="G64" s="305"/>
      <c r="I64" s="306"/>
      <c r="K64" s="306"/>
      <c r="L64" s="307" t="s">
        <v>207</v>
      </c>
      <c r="O64" s="292">
        <v>3</v>
      </c>
    </row>
    <row r="65" spans="1:80">
      <c r="A65" s="316"/>
      <c r="B65" s="317" t="s">
        <v>98</v>
      </c>
      <c r="C65" s="318" t="s">
        <v>262</v>
      </c>
      <c r="D65" s="319"/>
      <c r="E65" s="320"/>
      <c r="F65" s="321"/>
      <c r="G65" s="322">
        <f>SUM(G57:G64)</f>
        <v>0</v>
      </c>
      <c r="H65" s="323"/>
      <c r="I65" s="324">
        <f>SUM(I57:I64)</f>
        <v>0.40056000000000003</v>
      </c>
      <c r="J65" s="323"/>
      <c r="K65" s="324">
        <f>SUM(K57:K64)</f>
        <v>0</v>
      </c>
      <c r="O65" s="292">
        <v>4</v>
      </c>
      <c r="BA65" s="325">
        <f>SUM(BA57:BA64)</f>
        <v>0</v>
      </c>
      <c r="BB65" s="325">
        <f>SUM(BB57:BB64)</f>
        <v>0</v>
      </c>
      <c r="BC65" s="325">
        <f>SUM(BC57:BC64)</f>
        <v>0</v>
      </c>
      <c r="BD65" s="325">
        <f>SUM(BD57:BD64)</f>
        <v>0</v>
      </c>
      <c r="BE65" s="325">
        <f>SUM(BE57:BE64)</f>
        <v>0</v>
      </c>
    </row>
    <row r="66" spans="1:80">
      <c r="A66" s="282" t="s">
        <v>97</v>
      </c>
      <c r="B66" s="283" t="s">
        <v>270</v>
      </c>
      <c r="C66" s="284" t="s">
        <v>271</v>
      </c>
      <c r="D66" s="285"/>
      <c r="E66" s="286"/>
      <c r="F66" s="286"/>
      <c r="G66" s="287"/>
      <c r="H66" s="288"/>
      <c r="I66" s="289"/>
      <c r="J66" s="290"/>
      <c r="K66" s="291"/>
      <c r="O66" s="292">
        <v>1</v>
      </c>
    </row>
    <row r="67" spans="1:80">
      <c r="A67" s="293">
        <v>16</v>
      </c>
      <c r="B67" s="294" t="s">
        <v>273</v>
      </c>
      <c r="C67" s="295" t="s">
        <v>274</v>
      </c>
      <c r="D67" s="296" t="s">
        <v>275</v>
      </c>
      <c r="E67" s="297">
        <v>1.3599999999999999E-2</v>
      </c>
      <c r="F67" s="297">
        <v>0</v>
      </c>
      <c r="G67" s="298">
        <f>E67*F67</f>
        <v>0</v>
      </c>
      <c r="H67" s="299">
        <v>1</v>
      </c>
      <c r="I67" s="300">
        <f>E67*H67</f>
        <v>1.3599999999999999E-2</v>
      </c>
      <c r="J67" s="299"/>
      <c r="K67" s="300">
        <f>E67*J67</f>
        <v>0</v>
      </c>
      <c r="O67" s="292">
        <v>2</v>
      </c>
      <c r="AA67" s="261">
        <v>3</v>
      </c>
      <c r="AB67" s="261">
        <v>1</v>
      </c>
      <c r="AC67" s="261">
        <v>13211232</v>
      </c>
      <c r="AZ67" s="261">
        <v>1</v>
      </c>
      <c r="BA67" s="261">
        <f>IF(AZ67=1,G67,0)</f>
        <v>0</v>
      </c>
      <c r="BB67" s="261">
        <f>IF(AZ67=2,G67,0)</f>
        <v>0</v>
      </c>
      <c r="BC67" s="261">
        <f>IF(AZ67=3,G67,0)</f>
        <v>0</v>
      </c>
      <c r="BD67" s="261">
        <f>IF(AZ67=4,G67,0)</f>
        <v>0</v>
      </c>
      <c r="BE67" s="261">
        <f>IF(AZ67=5,G67,0)</f>
        <v>0</v>
      </c>
      <c r="CA67" s="292">
        <v>3</v>
      </c>
      <c r="CB67" s="292">
        <v>1</v>
      </c>
    </row>
    <row r="68" spans="1:80">
      <c r="A68" s="301"/>
      <c r="B68" s="302"/>
      <c r="C68" s="303" t="s">
        <v>207</v>
      </c>
      <c r="D68" s="304"/>
      <c r="E68" s="304"/>
      <c r="F68" s="304"/>
      <c r="G68" s="305"/>
      <c r="I68" s="306"/>
      <c r="K68" s="306"/>
      <c r="L68" s="307" t="s">
        <v>207</v>
      </c>
      <c r="O68" s="292">
        <v>3</v>
      </c>
    </row>
    <row r="69" spans="1:80">
      <c r="A69" s="301"/>
      <c r="B69" s="308"/>
      <c r="C69" s="309" t="s">
        <v>276</v>
      </c>
      <c r="D69" s="310"/>
      <c r="E69" s="311">
        <v>1.3599999999999999E-2</v>
      </c>
      <c r="F69" s="312"/>
      <c r="G69" s="313"/>
      <c r="H69" s="314"/>
      <c r="I69" s="306"/>
      <c r="J69" s="315"/>
      <c r="K69" s="306"/>
      <c r="M69" s="307" t="s">
        <v>276</v>
      </c>
      <c r="O69" s="292"/>
    </row>
    <row r="70" spans="1:80">
      <c r="A70" s="293">
        <v>17</v>
      </c>
      <c r="B70" s="294" t="s">
        <v>277</v>
      </c>
      <c r="C70" s="295" t="s">
        <v>278</v>
      </c>
      <c r="D70" s="296" t="s">
        <v>113</v>
      </c>
      <c r="E70" s="297">
        <v>6.6</v>
      </c>
      <c r="F70" s="297">
        <v>0</v>
      </c>
      <c r="G70" s="298">
        <f>E70*F70</f>
        <v>0</v>
      </c>
      <c r="H70" s="299">
        <v>1.1299999999999999E-3</v>
      </c>
      <c r="I70" s="300">
        <f>E70*H70</f>
        <v>7.4579999999999994E-3</v>
      </c>
      <c r="J70" s="299"/>
      <c r="K70" s="300">
        <f>E70*J70</f>
        <v>0</v>
      </c>
      <c r="O70" s="292">
        <v>2</v>
      </c>
      <c r="AA70" s="261">
        <v>3</v>
      </c>
      <c r="AB70" s="261">
        <v>1</v>
      </c>
      <c r="AC70" s="261">
        <v>14311334</v>
      </c>
      <c r="AZ70" s="261">
        <v>1</v>
      </c>
      <c r="BA70" s="261">
        <f>IF(AZ70=1,G70,0)</f>
        <v>0</v>
      </c>
      <c r="BB70" s="261">
        <f>IF(AZ70=2,G70,0)</f>
        <v>0</v>
      </c>
      <c r="BC70" s="261">
        <f>IF(AZ70=3,G70,0)</f>
        <v>0</v>
      </c>
      <c r="BD70" s="261">
        <f>IF(AZ70=4,G70,0)</f>
        <v>0</v>
      </c>
      <c r="BE70" s="261">
        <f>IF(AZ70=5,G70,0)</f>
        <v>0</v>
      </c>
      <c r="CA70" s="292">
        <v>3</v>
      </c>
      <c r="CB70" s="292">
        <v>1</v>
      </c>
    </row>
    <row r="71" spans="1:80">
      <c r="A71" s="301"/>
      <c r="B71" s="302"/>
      <c r="C71" s="303" t="s">
        <v>279</v>
      </c>
      <c r="D71" s="304"/>
      <c r="E71" s="304"/>
      <c r="F71" s="304"/>
      <c r="G71" s="305"/>
      <c r="I71" s="306"/>
      <c r="K71" s="306"/>
      <c r="L71" s="307" t="s">
        <v>279</v>
      </c>
      <c r="O71" s="292">
        <v>3</v>
      </c>
    </row>
    <row r="72" spans="1:80">
      <c r="A72" s="301"/>
      <c r="B72" s="308"/>
      <c r="C72" s="309" t="s">
        <v>280</v>
      </c>
      <c r="D72" s="310"/>
      <c r="E72" s="311">
        <v>6.6</v>
      </c>
      <c r="F72" s="312"/>
      <c r="G72" s="313"/>
      <c r="H72" s="314"/>
      <c r="I72" s="306"/>
      <c r="J72" s="315"/>
      <c r="K72" s="306"/>
      <c r="M72" s="307" t="s">
        <v>280</v>
      </c>
      <c r="O72" s="292"/>
    </row>
    <row r="73" spans="1:80">
      <c r="A73" s="293">
        <v>18</v>
      </c>
      <c r="B73" s="294" t="s">
        <v>281</v>
      </c>
      <c r="C73" s="295" t="s">
        <v>282</v>
      </c>
      <c r="D73" s="296" t="s">
        <v>113</v>
      </c>
      <c r="E73" s="297">
        <v>6.7320000000000002</v>
      </c>
      <c r="F73" s="297">
        <v>0</v>
      </c>
      <c r="G73" s="298">
        <f>E73*F73</f>
        <v>0</v>
      </c>
      <c r="H73" s="299">
        <v>3.8E-3</v>
      </c>
      <c r="I73" s="300">
        <f>E73*H73</f>
        <v>2.5581599999999999E-2</v>
      </c>
      <c r="J73" s="299"/>
      <c r="K73" s="300">
        <f>E73*J73</f>
        <v>0</v>
      </c>
      <c r="O73" s="292">
        <v>2</v>
      </c>
      <c r="AA73" s="261">
        <v>3</v>
      </c>
      <c r="AB73" s="261">
        <v>1</v>
      </c>
      <c r="AC73" s="261">
        <v>14314116</v>
      </c>
      <c r="AZ73" s="261">
        <v>1</v>
      </c>
      <c r="BA73" s="261">
        <f>IF(AZ73=1,G73,0)</f>
        <v>0</v>
      </c>
      <c r="BB73" s="261">
        <f>IF(AZ73=2,G73,0)</f>
        <v>0</v>
      </c>
      <c r="BC73" s="261">
        <f>IF(AZ73=3,G73,0)</f>
        <v>0</v>
      </c>
      <c r="BD73" s="261">
        <f>IF(AZ73=4,G73,0)</f>
        <v>0</v>
      </c>
      <c r="BE73" s="261">
        <f>IF(AZ73=5,G73,0)</f>
        <v>0</v>
      </c>
      <c r="CA73" s="292">
        <v>3</v>
      </c>
      <c r="CB73" s="292">
        <v>1</v>
      </c>
    </row>
    <row r="74" spans="1:80">
      <c r="A74" s="301"/>
      <c r="B74" s="302"/>
      <c r="C74" s="303" t="s">
        <v>279</v>
      </c>
      <c r="D74" s="304"/>
      <c r="E74" s="304"/>
      <c r="F74" s="304"/>
      <c r="G74" s="305"/>
      <c r="I74" s="306"/>
      <c r="K74" s="306"/>
      <c r="L74" s="307" t="s">
        <v>279</v>
      </c>
      <c r="O74" s="292">
        <v>3</v>
      </c>
    </row>
    <row r="75" spans="1:80">
      <c r="A75" s="301"/>
      <c r="B75" s="308"/>
      <c r="C75" s="309" t="s">
        <v>283</v>
      </c>
      <c r="D75" s="310"/>
      <c r="E75" s="311">
        <v>3.3</v>
      </c>
      <c r="F75" s="312"/>
      <c r="G75" s="313"/>
      <c r="H75" s="314"/>
      <c r="I75" s="306"/>
      <c r="J75" s="315"/>
      <c r="K75" s="306"/>
      <c r="M75" s="307" t="s">
        <v>283</v>
      </c>
      <c r="O75" s="292"/>
    </row>
    <row r="76" spans="1:80">
      <c r="A76" s="301"/>
      <c r="B76" s="308"/>
      <c r="C76" s="309" t="s">
        <v>284</v>
      </c>
      <c r="D76" s="310"/>
      <c r="E76" s="311">
        <v>3.4319999999999999</v>
      </c>
      <c r="F76" s="312"/>
      <c r="G76" s="313"/>
      <c r="H76" s="314"/>
      <c r="I76" s="306"/>
      <c r="J76" s="315"/>
      <c r="K76" s="306"/>
      <c r="M76" s="307" t="s">
        <v>284</v>
      </c>
      <c r="O76" s="292"/>
    </row>
    <row r="77" spans="1:80">
      <c r="A77" s="316"/>
      <c r="B77" s="317" t="s">
        <v>98</v>
      </c>
      <c r="C77" s="318" t="s">
        <v>272</v>
      </c>
      <c r="D77" s="319"/>
      <c r="E77" s="320"/>
      <c r="F77" s="321"/>
      <c r="G77" s="322">
        <f>SUM(G66:G76)</f>
        <v>0</v>
      </c>
      <c r="H77" s="323"/>
      <c r="I77" s="324">
        <f>SUM(I66:I76)</f>
        <v>4.6639600000000003E-2</v>
      </c>
      <c r="J77" s="323"/>
      <c r="K77" s="324">
        <f>SUM(K66:K76)</f>
        <v>0</v>
      </c>
      <c r="O77" s="292">
        <v>4</v>
      </c>
      <c r="BA77" s="325">
        <f>SUM(BA66:BA76)</f>
        <v>0</v>
      </c>
      <c r="BB77" s="325">
        <f>SUM(BB66:BB76)</f>
        <v>0</v>
      </c>
      <c r="BC77" s="325">
        <f>SUM(BC66:BC76)</f>
        <v>0</v>
      </c>
      <c r="BD77" s="325">
        <f>SUM(BD66:BD76)</f>
        <v>0</v>
      </c>
      <c r="BE77" s="325">
        <f>SUM(BE66:BE76)</f>
        <v>0</v>
      </c>
    </row>
    <row r="78" spans="1:80">
      <c r="A78" s="282" t="s">
        <v>97</v>
      </c>
      <c r="B78" s="283" t="s">
        <v>285</v>
      </c>
      <c r="C78" s="284" t="s">
        <v>286</v>
      </c>
      <c r="D78" s="285"/>
      <c r="E78" s="286"/>
      <c r="F78" s="286"/>
      <c r="G78" s="287"/>
      <c r="H78" s="288"/>
      <c r="I78" s="289"/>
      <c r="J78" s="290"/>
      <c r="K78" s="291"/>
      <c r="O78" s="292">
        <v>1</v>
      </c>
    </row>
    <row r="79" spans="1:80">
      <c r="A79" s="293">
        <v>19</v>
      </c>
      <c r="B79" s="294" t="s">
        <v>288</v>
      </c>
      <c r="C79" s="295" t="s">
        <v>289</v>
      </c>
      <c r="D79" s="296" t="s">
        <v>113</v>
      </c>
      <c r="E79" s="297">
        <v>3</v>
      </c>
      <c r="F79" s="297">
        <v>0</v>
      </c>
      <c r="G79" s="298">
        <f>E79*F79</f>
        <v>0</v>
      </c>
      <c r="H79" s="299">
        <v>8.0000000000000007E-5</v>
      </c>
      <c r="I79" s="300">
        <f>E79*H79</f>
        <v>2.4000000000000003E-4</v>
      </c>
      <c r="J79" s="299">
        <v>-1.7999999999999999E-2</v>
      </c>
      <c r="K79" s="300">
        <f>E79*J79</f>
        <v>-5.3999999999999992E-2</v>
      </c>
      <c r="O79" s="292">
        <v>2</v>
      </c>
      <c r="AA79" s="261">
        <v>1</v>
      </c>
      <c r="AB79" s="261">
        <v>0</v>
      </c>
      <c r="AC79" s="261">
        <v>0</v>
      </c>
      <c r="AZ79" s="261">
        <v>1</v>
      </c>
      <c r="BA79" s="261">
        <f>IF(AZ79=1,G79,0)</f>
        <v>0</v>
      </c>
      <c r="BB79" s="261">
        <f>IF(AZ79=2,G79,0)</f>
        <v>0</v>
      </c>
      <c r="BC79" s="261">
        <f>IF(AZ79=3,G79,0)</f>
        <v>0</v>
      </c>
      <c r="BD79" s="261">
        <f>IF(AZ79=4,G79,0)</f>
        <v>0</v>
      </c>
      <c r="BE79" s="261">
        <f>IF(AZ79=5,G79,0)</f>
        <v>0</v>
      </c>
      <c r="CA79" s="292">
        <v>1</v>
      </c>
      <c r="CB79" s="292">
        <v>0</v>
      </c>
    </row>
    <row r="80" spans="1:80">
      <c r="A80" s="301"/>
      <c r="B80" s="302"/>
      <c r="C80" s="303" t="s">
        <v>279</v>
      </c>
      <c r="D80" s="304"/>
      <c r="E80" s="304"/>
      <c r="F80" s="304"/>
      <c r="G80" s="305"/>
      <c r="I80" s="306"/>
      <c r="K80" s="306"/>
      <c r="L80" s="307" t="s">
        <v>279</v>
      </c>
      <c r="O80" s="292">
        <v>3</v>
      </c>
    </row>
    <row r="81" spans="1:80">
      <c r="A81" s="316"/>
      <c r="B81" s="317" t="s">
        <v>98</v>
      </c>
      <c r="C81" s="318" t="s">
        <v>287</v>
      </c>
      <c r="D81" s="319"/>
      <c r="E81" s="320"/>
      <c r="F81" s="321"/>
      <c r="G81" s="322">
        <f>SUM(G78:G80)</f>
        <v>0</v>
      </c>
      <c r="H81" s="323"/>
      <c r="I81" s="324">
        <f>SUM(I78:I80)</f>
        <v>2.4000000000000003E-4</v>
      </c>
      <c r="J81" s="323"/>
      <c r="K81" s="324">
        <f>SUM(K78:K80)</f>
        <v>-5.3999999999999992E-2</v>
      </c>
      <c r="O81" s="292">
        <v>4</v>
      </c>
      <c r="BA81" s="325">
        <f>SUM(BA78:BA80)</f>
        <v>0</v>
      </c>
      <c r="BB81" s="325">
        <f>SUM(BB78:BB80)</f>
        <v>0</v>
      </c>
      <c r="BC81" s="325">
        <f>SUM(BC78:BC80)</f>
        <v>0</v>
      </c>
      <c r="BD81" s="325">
        <f>SUM(BD78:BD80)</f>
        <v>0</v>
      </c>
      <c r="BE81" s="325">
        <f>SUM(BE78:BE80)</f>
        <v>0</v>
      </c>
    </row>
    <row r="82" spans="1:80">
      <c r="A82" s="282" t="s">
        <v>97</v>
      </c>
      <c r="B82" s="283" t="s">
        <v>290</v>
      </c>
      <c r="C82" s="284" t="s">
        <v>291</v>
      </c>
      <c r="D82" s="285"/>
      <c r="E82" s="286"/>
      <c r="F82" s="286"/>
      <c r="G82" s="287"/>
      <c r="H82" s="288"/>
      <c r="I82" s="289"/>
      <c r="J82" s="290"/>
      <c r="K82" s="291"/>
      <c r="O82" s="292">
        <v>1</v>
      </c>
    </row>
    <row r="83" spans="1:80">
      <c r="A83" s="293">
        <v>20</v>
      </c>
      <c r="B83" s="294" t="s">
        <v>293</v>
      </c>
      <c r="C83" s="295" t="s">
        <v>294</v>
      </c>
      <c r="D83" s="296" t="s">
        <v>214</v>
      </c>
      <c r="E83" s="297">
        <v>7.9470498889999996</v>
      </c>
      <c r="F83" s="297">
        <v>0</v>
      </c>
      <c r="G83" s="298">
        <f>E83*F83</f>
        <v>0</v>
      </c>
      <c r="H83" s="299">
        <v>0</v>
      </c>
      <c r="I83" s="300">
        <f>E83*H83</f>
        <v>0</v>
      </c>
      <c r="J83" s="299"/>
      <c r="K83" s="300">
        <f>E83*J83</f>
        <v>0</v>
      </c>
      <c r="O83" s="292">
        <v>2</v>
      </c>
      <c r="AA83" s="261">
        <v>7</v>
      </c>
      <c r="AB83" s="261">
        <v>1</v>
      </c>
      <c r="AC83" s="261">
        <v>2</v>
      </c>
      <c r="AZ83" s="261">
        <v>1</v>
      </c>
      <c r="BA83" s="261">
        <f>IF(AZ83=1,G83,0)</f>
        <v>0</v>
      </c>
      <c r="BB83" s="261">
        <f>IF(AZ83=2,G83,0)</f>
        <v>0</v>
      </c>
      <c r="BC83" s="261">
        <f>IF(AZ83=3,G83,0)</f>
        <v>0</v>
      </c>
      <c r="BD83" s="261">
        <f>IF(AZ83=4,G83,0)</f>
        <v>0</v>
      </c>
      <c r="BE83" s="261">
        <f>IF(AZ83=5,G83,0)</f>
        <v>0</v>
      </c>
      <c r="CA83" s="292">
        <v>7</v>
      </c>
      <c r="CB83" s="292">
        <v>1</v>
      </c>
    </row>
    <row r="84" spans="1:80">
      <c r="A84" s="316"/>
      <c r="B84" s="317" t="s">
        <v>98</v>
      </c>
      <c r="C84" s="318" t="s">
        <v>292</v>
      </c>
      <c r="D84" s="319"/>
      <c r="E84" s="320"/>
      <c r="F84" s="321"/>
      <c r="G84" s="322">
        <f>SUM(G82:G83)</f>
        <v>0</v>
      </c>
      <c r="H84" s="323"/>
      <c r="I84" s="324">
        <f>SUM(I82:I83)</f>
        <v>0</v>
      </c>
      <c r="J84" s="323"/>
      <c r="K84" s="324">
        <f>SUM(K82:K83)</f>
        <v>0</v>
      </c>
      <c r="O84" s="292">
        <v>4</v>
      </c>
      <c r="BA84" s="325">
        <f>SUM(BA82:BA83)</f>
        <v>0</v>
      </c>
      <c r="BB84" s="325">
        <f>SUM(BB82:BB83)</f>
        <v>0</v>
      </c>
      <c r="BC84" s="325">
        <f>SUM(BC82:BC83)</f>
        <v>0</v>
      </c>
      <c r="BD84" s="325">
        <f>SUM(BD82:BD83)</f>
        <v>0</v>
      </c>
      <c r="BE84" s="325">
        <f>SUM(BE82:BE83)</f>
        <v>0</v>
      </c>
    </row>
    <row r="85" spans="1:80">
      <c r="A85" s="282" t="s">
        <v>97</v>
      </c>
      <c r="B85" s="283" t="s">
        <v>295</v>
      </c>
      <c r="C85" s="284" t="s">
        <v>296</v>
      </c>
      <c r="D85" s="285"/>
      <c r="E85" s="286"/>
      <c r="F85" s="286"/>
      <c r="G85" s="287"/>
      <c r="H85" s="288"/>
      <c r="I85" s="289"/>
      <c r="J85" s="290"/>
      <c r="K85" s="291"/>
      <c r="O85" s="292">
        <v>1</v>
      </c>
    </row>
    <row r="86" spans="1:80" ht="22.5">
      <c r="A86" s="293">
        <v>21</v>
      </c>
      <c r="B86" s="294" t="s">
        <v>298</v>
      </c>
      <c r="C86" s="295" t="s">
        <v>299</v>
      </c>
      <c r="D86" s="296" t="s">
        <v>113</v>
      </c>
      <c r="E86" s="297">
        <v>3</v>
      </c>
      <c r="F86" s="297">
        <v>0</v>
      </c>
      <c r="G86" s="298">
        <f>E86*F86</f>
        <v>0</v>
      </c>
      <c r="H86" s="299">
        <v>6.0000000000000002E-5</v>
      </c>
      <c r="I86" s="300">
        <f>E86*H86</f>
        <v>1.8000000000000001E-4</v>
      </c>
      <c r="J86" s="299">
        <v>0</v>
      </c>
      <c r="K86" s="300">
        <f>E86*J86</f>
        <v>0</v>
      </c>
      <c r="O86" s="292">
        <v>2</v>
      </c>
      <c r="AA86" s="261">
        <v>1</v>
      </c>
      <c r="AB86" s="261">
        <v>7</v>
      </c>
      <c r="AC86" s="261">
        <v>7</v>
      </c>
      <c r="AZ86" s="261">
        <v>2</v>
      </c>
      <c r="BA86" s="261">
        <f>IF(AZ86=1,G86,0)</f>
        <v>0</v>
      </c>
      <c r="BB86" s="261">
        <f>IF(AZ86=2,G86,0)</f>
        <v>0</v>
      </c>
      <c r="BC86" s="261">
        <f>IF(AZ86=3,G86,0)</f>
        <v>0</v>
      </c>
      <c r="BD86" s="261">
        <f>IF(AZ86=4,G86,0)</f>
        <v>0</v>
      </c>
      <c r="BE86" s="261">
        <f>IF(AZ86=5,G86,0)</f>
        <v>0</v>
      </c>
      <c r="CA86" s="292">
        <v>1</v>
      </c>
      <c r="CB86" s="292">
        <v>7</v>
      </c>
    </row>
    <row r="87" spans="1:80">
      <c r="A87" s="301"/>
      <c r="B87" s="302"/>
      <c r="C87" s="303" t="s">
        <v>279</v>
      </c>
      <c r="D87" s="304"/>
      <c r="E87" s="304"/>
      <c r="F87" s="304"/>
      <c r="G87" s="305"/>
      <c r="I87" s="306"/>
      <c r="K87" s="306"/>
      <c r="L87" s="307" t="s">
        <v>279</v>
      </c>
      <c r="O87" s="292">
        <v>3</v>
      </c>
    </row>
    <row r="88" spans="1:80">
      <c r="A88" s="293">
        <v>22</v>
      </c>
      <c r="B88" s="294" t="s">
        <v>300</v>
      </c>
      <c r="C88" s="295" t="s">
        <v>301</v>
      </c>
      <c r="D88" s="296" t="s">
        <v>113</v>
      </c>
      <c r="E88" s="297">
        <v>3</v>
      </c>
      <c r="F88" s="297">
        <v>0</v>
      </c>
      <c r="G88" s="298">
        <f>E88*F88</f>
        <v>0</v>
      </c>
      <c r="H88" s="299">
        <v>1.9000000000000001E-4</v>
      </c>
      <c r="I88" s="300">
        <f>E88*H88</f>
        <v>5.6999999999999998E-4</v>
      </c>
      <c r="J88" s="299">
        <v>0</v>
      </c>
      <c r="K88" s="300">
        <f>E88*J88</f>
        <v>0</v>
      </c>
      <c r="O88" s="292">
        <v>2</v>
      </c>
      <c r="AA88" s="261">
        <v>1</v>
      </c>
      <c r="AB88" s="261">
        <v>7</v>
      </c>
      <c r="AC88" s="261">
        <v>7</v>
      </c>
      <c r="AZ88" s="261">
        <v>2</v>
      </c>
      <c r="BA88" s="261">
        <f>IF(AZ88=1,G88,0)</f>
        <v>0</v>
      </c>
      <c r="BB88" s="261">
        <f>IF(AZ88=2,G88,0)</f>
        <v>0</v>
      </c>
      <c r="BC88" s="261">
        <f>IF(AZ88=3,G88,0)</f>
        <v>0</v>
      </c>
      <c r="BD88" s="261">
        <f>IF(AZ88=4,G88,0)</f>
        <v>0</v>
      </c>
      <c r="BE88" s="261">
        <f>IF(AZ88=5,G88,0)</f>
        <v>0</v>
      </c>
      <c r="CA88" s="292">
        <v>1</v>
      </c>
      <c r="CB88" s="292">
        <v>7</v>
      </c>
    </row>
    <row r="89" spans="1:80">
      <c r="A89" s="301"/>
      <c r="B89" s="302"/>
      <c r="C89" s="303" t="s">
        <v>279</v>
      </c>
      <c r="D89" s="304"/>
      <c r="E89" s="304"/>
      <c r="F89" s="304"/>
      <c r="G89" s="305"/>
      <c r="I89" s="306"/>
      <c r="K89" s="306"/>
      <c r="L89" s="307" t="s">
        <v>279</v>
      </c>
      <c r="O89" s="292">
        <v>3</v>
      </c>
    </row>
    <row r="90" spans="1:80">
      <c r="A90" s="293">
        <v>23</v>
      </c>
      <c r="B90" s="294" t="s">
        <v>302</v>
      </c>
      <c r="C90" s="295" t="s">
        <v>303</v>
      </c>
      <c r="D90" s="296" t="s">
        <v>113</v>
      </c>
      <c r="E90" s="297">
        <v>3</v>
      </c>
      <c r="F90" s="297">
        <v>0</v>
      </c>
      <c r="G90" s="298">
        <f>E90*F90</f>
        <v>0</v>
      </c>
      <c r="H90" s="299">
        <v>0</v>
      </c>
      <c r="I90" s="300">
        <f>E90*H90</f>
        <v>0</v>
      </c>
      <c r="J90" s="299"/>
      <c r="K90" s="300">
        <f>E90*J90</f>
        <v>0</v>
      </c>
      <c r="O90" s="292">
        <v>2</v>
      </c>
      <c r="AA90" s="261">
        <v>12</v>
      </c>
      <c r="AB90" s="261">
        <v>0</v>
      </c>
      <c r="AC90" s="261">
        <v>6</v>
      </c>
      <c r="AZ90" s="261">
        <v>2</v>
      </c>
      <c r="BA90" s="261">
        <f>IF(AZ90=1,G90,0)</f>
        <v>0</v>
      </c>
      <c r="BB90" s="261">
        <f>IF(AZ90=2,G90,0)</f>
        <v>0</v>
      </c>
      <c r="BC90" s="261">
        <f>IF(AZ90=3,G90,0)</f>
        <v>0</v>
      </c>
      <c r="BD90" s="261">
        <f>IF(AZ90=4,G90,0)</f>
        <v>0</v>
      </c>
      <c r="BE90" s="261">
        <f>IF(AZ90=5,G90,0)</f>
        <v>0</v>
      </c>
      <c r="CA90" s="292">
        <v>12</v>
      </c>
      <c r="CB90" s="292">
        <v>0</v>
      </c>
    </row>
    <row r="91" spans="1:80">
      <c r="A91" s="301"/>
      <c r="B91" s="302"/>
      <c r="C91" s="303" t="s">
        <v>279</v>
      </c>
      <c r="D91" s="304"/>
      <c r="E91" s="304"/>
      <c r="F91" s="304"/>
      <c r="G91" s="305"/>
      <c r="I91" s="306"/>
      <c r="K91" s="306"/>
      <c r="L91" s="307" t="s">
        <v>279</v>
      </c>
      <c r="O91" s="292">
        <v>3</v>
      </c>
    </row>
    <row r="92" spans="1:80">
      <c r="A92" s="316"/>
      <c r="B92" s="317" t="s">
        <v>98</v>
      </c>
      <c r="C92" s="318" t="s">
        <v>297</v>
      </c>
      <c r="D92" s="319"/>
      <c r="E92" s="320"/>
      <c r="F92" s="321"/>
      <c r="G92" s="322">
        <f>SUM(G85:G91)</f>
        <v>0</v>
      </c>
      <c r="H92" s="323"/>
      <c r="I92" s="324">
        <f>SUM(I85:I91)</f>
        <v>7.5000000000000002E-4</v>
      </c>
      <c r="J92" s="323"/>
      <c r="K92" s="324">
        <f>SUM(K85:K91)</f>
        <v>0</v>
      </c>
      <c r="O92" s="292">
        <v>4</v>
      </c>
      <c r="BA92" s="325">
        <f>SUM(BA85:BA91)</f>
        <v>0</v>
      </c>
      <c r="BB92" s="325">
        <f>SUM(BB85:BB91)</f>
        <v>0</v>
      </c>
      <c r="BC92" s="325">
        <f>SUM(BC85:BC91)</f>
        <v>0</v>
      </c>
      <c r="BD92" s="325">
        <f>SUM(BD85:BD91)</f>
        <v>0</v>
      </c>
      <c r="BE92" s="325">
        <f>SUM(BE85:BE91)</f>
        <v>0</v>
      </c>
    </row>
    <row r="93" spans="1:80">
      <c r="A93" s="282" t="s">
        <v>97</v>
      </c>
      <c r="B93" s="283" t="s">
        <v>304</v>
      </c>
      <c r="C93" s="284" t="s">
        <v>305</v>
      </c>
      <c r="D93" s="285"/>
      <c r="E93" s="286"/>
      <c r="F93" s="286"/>
      <c r="G93" s="287"/>
      <c r="H93" s="288"/>
      <c r="I93" s="289"/>
      <c r="J93" s="290"/>
      <c r="K93" s="291"/>
      <c r="O93" s="292">
        <v>1</v>
      </c>
    </row>
    <row r="94" spans="1:80">
      <c r="A94" s="293">
        <v>24</v>
      </c>
      <c r="B94" s="294" t="s">
        <v>307</v>
      </c>
      <c r="C94" s="295" t="s">
        <v>308</v>
      </c>
      <c r="D94" s="296" t="s">
        <v>127</v>
      </c>
      <c r="E94" s="297">
        <v>6.6</v>
      </c>
      <c r="F94" s="297">
        <v>0</v>
      </c>
      <c r="G94" s="298">
        <f>E94*F94</f>
        <v>0</v>
      </c>
      <c r="H94" s="299">
        <v>0</v>
      </c>
      <c r="I94" s="300">
        <f>E94*H94</f>
        <v>0</v>
      </c>
      <c r="J94" s="299"/>
      <c r="K94" s="300">
        <f>E94*J94</f>
        <v>0</v>
      </c>
      <c r="O94" s="292">
        <v>2</v>
      </c>
      <c r="AA94" s="261">
        <v>12</v>
      </c>
      <c r="AB94" s="261">
        <v>0</v>
      </c>
      <c r="AC94" s="261">
        <v>7</v>
      </c>
      <c r="AZ94" s="261">
        <v>2</v>
      </c>
      <c r="BA94" s="261">
        <f>IF(AZ94=1,G94,0)</f>
        <v>0</v>
      </c>
      <c r="BB94" s="261">
        <f>IF(AZ94=2,G94,0)</f>
        <v>0</v>
      </c>
      <c r="BC94" s="261">
        <f>IF(AZ94=3,G94,0)</f>
        <v>0</v>
      </c>
      <c r="BD94" s="261">
        <f>IF(AZ94=4,G94,0)</f>
        <v>0</v>
      </c>
      <c r="BE94" s="261">
        <f>IF(AZ94=5,G94,0)</f>
        <v>0</v>
      </c>
      <c r="CA94" s="292">
        <v>12</v>
      </c>
      <c r="CB94" s="292">
        <v>0</v>
      </c>
    </row>
    <row r="95" spans="1:80">
      <c r="A95" s="301"/>
      <c r="B95" s="302"/>
      <c r="C95" s="303" t="s">
        <v>279</v>
      </c>
      <c r="D95" s="304"/>
      <c r="E95" s="304"/>
      <c r="F95" s="304"/>
      <c r="G95" s="305"/>
      <c r="I95" s="306"/>
      <c r="K95" s="306"/>
      <c r="L95" s="307" t="s">
        <v>279</v>
      </c>
      <c r="O95" s="292">
        <v>3</v>
      </c>
    </row>
    <row r="96" spans="1:80">
      <c r="A96" s="301"/>
      <c r="B96" s="308"/>
      <c r="C96" s="309" t="s">
        <v>280</v>
      </c>
      <c r="D96" s="310"/>
      <c r="E96" s="311">
        <v>6.6</v>
      </c>
      <c r="F96" s="312"/>
      <c r="G96" s="313"/>
      <c r="H96" s="314"/>
      <c r="I96" s="306"/>
      <c r="J96" s="315"/>
      <c r="K96" s="306"/>
      <c r="M96" s="307" t="s">
        <v>280</v>
      </c>
      <c r="O96" s="292"/>
    </row>
    <row r="97" spans="1:80">
      <c r="A97" s="293">
        <v>25</v>
      </c>
      <c r="B97" s="294" t="s">
        <v>309</v>
      </c>
      <c r="C97" s="295" t="s">
        <v>310</v>
      </c>
      <c r="D97" s="296" t="s">
        <v>127</v>
      </c>
      <c r="E97" s="297">
        <v>6.6</v>
      </c>
      <c r="F97" s="297">
        <v>0</v>
      </c>
      <c r="G97" s="298">
        <f>E97*F97</f>
        <v>0</v>
      </c>
      <c r="H97" s="299">
        <v>0</v>
      </c>
      <c r="I97" s="300">
        <f>E97*H97</f>
        <v>0</v>
      </c>
      <c r="J97" s="299"/>
      <c r="K97" s="300">
        <f>E97*J97</f>
        <v>0</v>
      </c>
      <c r="O97" s="292">
        <v>2</v>
      </c>
      <c r="AA97" s="261">
        <v>12</v>
      </c>
      <c r="AB97" s="261">
        <v>0</v>
      </c>
      <c r="AC97" s="261">
        <v>8</v>
      </c>
      <c r="AZ97" s="261">
        <v>2</v>
      </c>
      <c r="BA97" s="261">
        <f>IF(AZ97=1,G97,0)</f>
        <v>0</v>
      </c>
      <c r="BB97" s="261">
        <f>IF(AZ97=2,G97,0)</f>
        <v>0</v>
      </c>
      <c r="BC97" s="261">
        <f>IF(AZ97=3,G97,0)</f>
        <v>0</v>
      </c>
      <c r="BD97" s="261">
        <f>IF(AZ97=4,G97,0)</f>
        <v>0</v>
      </c>
      <c r="BE97" s="261">
        <f>IF(AZ97=5,G97,0)</f>
        <v>0</v>
      </c>
      <c r="CA97" s="292">
        <v>12</v>
      </c>
      <c r="CB97" s="292">
        <v>0</v>
      </c>
    </row>
    <row r="98" spans="1:80">
      <c r="A98" s="301"/>
      <c r="B98" s="302"/>
      <c r="C98" s="303" t="s">
        <v>279</v>
      </c>
      <c r="D98" s="304"/>
      <c r="E98" s="304"/>
      <c r="F98" s="304"/>
      <c r="G98" s="305"/>
      <c r="I98" s="306"/>
      <c r="K98" s="306"/>
      <c r="L98" s="307" t="s">
        <v>279</v>
      </c>
      <c r="O98" s="292">
        <v>3</v>
      </c>
    </row>
    <row r="99" spans="1:80">
      <c r="A99" s="316"/>
      <c r="B99" s="317" t="s">
        <v>98</v>
      </c>
      <c r="C99" s="318" t="s">
        <v>306</v>
      </c>
      <c r="D99" s="319"/>
      <c r="E99" s="320"/>
      <c r="F99" s="321"/>
      <c r="G99" s="322">
        <f>SUM(G93:G98)</f>
        <v>0</v>
      </c>
      <c r="H99" s="323"/>
      <c r="I99" s="324">
        <f>SUM(I93:I98)</f>
        <v>0</v>
      </c>
      <c r="J99" s="323"/>
      <c r="K99" s="324">
        <f>SUM(K93:K98)</f>
        <v>0</v>
      </c>
      <c r="O99" s="292">
        <v>4</v>
      </c>
      <c r="BA99" s="325">
        <f>SUM(BA93:BA98)</f>
        <v>0</v>
      </c>
      <c r="BB99" s="325">
        <f>SUM(BB93:BB98)</f>
        <v>0</v>
      </c>
      <c r="BC99" s="325">
        <f>SUM(BC93:BC98)</f>
        <v>0</v>
      </c>
      <c r="BD99" s="325">
        <f>SUM(BD93:BD98)</f>
        <v>0</v>
      </c>
      <c r="BE99" s="325">
        <f>SUM(BE93:BE98)</f>
        <v>0</v>
      </c>
    </row>
    <row r="100" spans="1:80">
      <c r="A100" s="282" t="s">
        <v>97</v>
      </c>
      <c r="B100" s="283" t="s">
        <v>311</v>
      </c>
      <c r="C100" s="284" t="s">
        <v>312</v>
      </c>
      <c r="D100" s="285"/>
      <c r="E100" s="286"/>
      <c r="F100" s="286"/>
      <c r="G100" s="287"/>
      <c r="H100" s="288"/>
      <c r="I100" s="289"/>
      <c r="J100" s="290"/>
      <c r="K100" s="291"/>
      <c r="O100" s="292">
        <v>1</v>
      </c>
    </row>
    <row r="101" spans="1:80">
      <c r="A101" s="293">
        <v>26</v>
      </c>
      <c r="B101" s="294" t="s">
        <v>314</v>
      </c>
      <c r="C101" s="295" t="s">
        <v>315</v>
      </c>
      <c r="D101" s="296" t="s">
        <v>214</v>
      </c>
      <c r="E101" s="297">
        <v>2.1240000000000001</v>
      </c>
      <c r="F101" s="297">
        <v>0</v>
      </c>
      <c r="G101" s="298">
        <f>E101*F101</f>
        <v>0</v>
      </c>
      <c r="H101" s="299">
        <v>0</v>
      </c>
      <c r="I101" s="300">
        <f>E101*H101</f>
        <v>0</v>
      </c>
      <c r="J101" s="299"/>
      <c r="K101" s="300">
        <f>E101*J101</f>
        <v>0</v>
      </c>
      <c r="O101" s="292">
        <v>2</v>
      </c>
      <c r="AA101" s="261">
        <v>8</v>
      </c>
      <c r="AB101" s="261">
        <v>0</v>
      </c>
      <c r="AC101" s="261">
        <v>3</v>
      </c>
      <c r="AZ101" s="261">
        <v>1</v>
      </c>
      <c r="BA101" s="261">
        <f>IF(AZ101=1,G101,0)</f>
        <v>0</v>
      </c>
      <c r="BB101" s="261">
        <f>IF(AZ101=2,G101,0)</f>
        <v>0</v>
      </c>
      <c r="BC101" s="261">
        <f>IF(AZ101=3,G101,0)</f>
        <v>0</v>
      </c>
      <c r="BD101" s="261">
        <f>IF(AZ101=4,G101,0)</f>
        <v>0</v>
      </c>
      <c r="BE101" s="261">
        <f>IF(AZ101=5,G101,0)</f>
        <v>0</v>
      </c>
      <c r="CA101" s="292">
        <v>8</v>
      </c>
      <c r="CB101" s="292">
        <v>0</v>
      </c>
    </row>
    <row r="102" spans="1:80">
      <c r="A102" s="293">
        <v>27</v>
      </c>
      <c r="B102" s="294" t="s">
        <v>316</v>
      </c>
      <c r="C102" s="295" t="s">
        <v>317</v>
      </c>
      <c r="D102" s="296" t="s">
        <v>214</v>
      </c>
      <c r="E102" s="297">
        <v>2.1240000000000001</v>
      </c>
      <c r="F102" s="297">
        <v>0</v>
      </c>
      <c r="G102" s="298">
        <f>E102*F102</f>
        <v>0</v>
      </c>
      <c r="H102" s="299">
        <v>0</v>
      </c>
      <c r="I102" s="300">
        <f>E102*H102</f>
        <v>0</v>
      </c>
      <c r="J102" s="299"/>
      <c r="K102" s="300">
        <f>E102*J102</f>
        <v>0</v>
      </c>
      <c r="O102" s="292">
        <v>2</v>
      </c>
      <c r="AA102" s="261">
        <v>8</v>
      </c>
      <c r="AB102" s="261">
        <v>0</v>
      </c>
      <c r="AC102" s="261">
        <v>3</v>
      </c>
      <c r="AZ102" s="261">
        <v>1</v>
      </c>
      <c r="BA102" s="261">
        <f>IF(AZ102=1,G102,0)</f>
        <v>0</v>
      </c>
      <c r="BB102" s="261">
        <f>IF(AZ102=2,G102,0)</f>
        <v>0</v>
      </c>
      <c r="BC102" s="261">
        <f>IF(AZ102=3,G102,0)</f>
        <v>0</v>
      </c>
      <c r="BD102" s="261">
        <f>IF(AZ102=4,G102,0)</f>
        <v>0</v>
      </c>
      <c r="BE102" s="261">
        <f>IF(AZ102=5,G102,0)</f>
        <v>0</v>
      </c>
      <c r="CA102" s="292">
        <v>8</v>
      </c>
      <c r="CB102" s="292">
        <v>0</v>
      </c>
    </row>
    <row r="103" spans="1:80">
      <c r="A103" s="293">
        <v>28</v>
      </c>
      <c r="B103" s="294" t="s">
        <v>318</v>
      </c>
      <c r="C103" s="295" t="s">
        <v>319</v>
      </c>
      <c r="D103" s="296" t="s">
        <v>214</v>
      </c>
      <c r="E103" s="297">
        <v>40.356000000000002</v>
      </c>
      <c r="F103" s="297">
        <v>0</v>
      </c>
      <c r="G103" s="298">
        <f>E103*F103</f>
        <v>0</v>
      </c>
      <c r="H103" s="299">
        <v>0</v>
      </c>
      <c r="I103" s="300">
        <f>E103*H103</f>
        <v>0</v>
      </c>
      <c r="J103" s="299"/>
      <c r="K103" s="300">
        <f>E103*J103</f>
        <v>0</v>
      </c>
      <c r="O103" s="292">
        <v>2</v>
      </c>
      <c r="AA103" s="261">
        <v>8</v>
      </c>
      <c r="AB103" s="261">
        <v>0</v>
      </c>
      <c r="AC103" s="261">
        <v>3</v>
      </c>
      <c r="AZ103" s="261">
        <v>1</v>
      </c>
      <c r="BA103" s="261">
        <f>IF(AZ103=1,G103,0)</f>
        <v>0</v>
      </c>
      <c r="BB103" s="261">
        <f>IF(AZ103=2,G103,0)</f>
        <v>0</v>
      </c>
      <c r="BC103" s="261">
        <f>IF(AZ103=3,G103,0)</f>
        <v>0</v>
      </c>
      <c r="BD103" s="261">
        <f>IF(AZ103=4,G103,0)</f>
        <v>0</v>
      </c>
      <c r="BE103" s="261">
        <f>IF(AZ103=5,G103,0)</f>
        <v>0</v>
      </c>
      <c r="CA103" s="292">
        <v>8</v>
      </c>
      <c r="CB103" s="292">
        <v>0</v>
      </c>
    </row>
    <row r="104" spans="1:80">
      <c r="A104" s="293">
        <v>29</v>
      </c>
      <c r="B104" s="294" t="s">
        <v>320</v>
      </c>
      <c r="C104" s="295" t="s">
        <v>321</v>
      </c>
      <c r="D104" s="296" t="s">
        <v>214</v>
      </c>
      <c r="E104" s="297">
        <v>2.1240000000000001</v>
      </c>
      <c r="F104" s="297">
        <v>0</v>
      </c>
      <c r="G104" s="298">
        <f>E104*F104</f>
        <v>0</v>
      </c>
      <c r="H104" s="299">
        <v>0</v>
      </c>
      <c r="I104" s="300">
        <f>E104*H104</f>
        <v>0</v>
      </c>
      <c r="J104" s="299"/>
      <c r="K104" s="300">
        <f>E104*J104</f>
        <v>0</v>
      </c>
      <c r="O104" s="292">
        <v>2</v>
      </c>
      <c r="AA104" s="261">
        <v>8</v>
      </c>
      <c r="AB104" s="261">
        <v>0</v>
      </c>
      <c r="AC104" s="261">
        <v>3</v>
      </c>
      <c r="AZ104" s="261">
        <v>1</v>
      </c>
      <c r="BA104" s="261">
        <f>IF(AZ104=1,G104,0)</f>
        <v>0</v>
      </c>
      <c r="BB104" s="261">
        <f>IF(AZ104=2,G104,0)</f>
        <v>0</v>
      </c>
      <c r="BC104" s="261">
        <f>IF(AZ104=3,G104,0)</f>
        <v>0</v>
      </c>
      <c r="BD104" s="261">
        <f>IF(AZ104=4,G104,0)</f>
        <v>0</v>
      </c>
      <c r="BE104" s="261">
        <f>IF(AZ104=5,G104,0)</f>
        <v>0</v>
      </c>
      <c r="CA104" s="292">
        <v>8</v>
      </c>
      <c r="CB104" s="292">
        <v>0</v>
      </c>
    </row>
    <row r="105" spans="1:80">
      <c r="A105" s="316"/>
      <c r="B105" s="317" t="s">
        <v>98</v>
      </c>
      <c r="C105" s="318" t="s">
        <v>313</v>
      </c>
      <c r="D105" s="319"/>
      <c r="E105" s="320"/>
      <c r="F105" s="321"/>
      <c r="G105" s="322">
        <f>SUM(G100:G104)</f>
        <v>0</v>
      </c>
      <c r="H105" s="323"/>
      <c r="I105" s="324">
        <f>SUM(I100:I104)</f>
        <v>0</v>
      </c>
      <c r="J105" s="323"/>
      <c r="K105" s="324">
        <f>SUM(K100:K104)</f>
        <v>0</v>
      </c>
      <c r="O105" s="292">
        <v>4</v>
      </c>
      <c r="BA105" s="325">
        <f>SUM(BA100:BA104)</f>
        <v>0</v>
      </c>
      <c r="BB105" s="325">
        <f>SUM(BB100:BB104)</f>
        <v>0</v>
      </c>
      <c r="BC105" s="325">
        <f>SUM(BC100:BC104)</f>
        <v>0</v>
      </c>
      <c r="BD105" s="325">
        <f>SUM(BD100:BD104)</f>
        <v>0</v>
      </c>
      <c r="BE105" s="325">
        <f>SUM(BE100:BE104)</f>
        <v>0</v>
      </c>
    </row>
    <row r="106" spans="1:80">
      <c r="E106" s="261"/>
    </row>
    <row r="107" spans="1:80">
      <c r="E107" s="261"/>
    </row>
    <row r="108" spans="1:80">
      <c r="E108" s="261"/>
    </row>
    <row r="109" spans="1:80">
      <c r="E109" s="261"/>
    </row>
    <row r="110" spans="1:80">
      <c r="E110" s="261"/>
    </row>
    <row r="111" spans="1:80">
      <c r="E111" s="261"/>
    </row>
    <row r="112" spans="1:80">
      <c r="E112" s="261"/>
    </row>
    <row r="113" spans="5:5">
      <c r="E113" s="261"/>
    </row>
    <row r="114" spans="5:5">
      <c r="E114" s="261"/>
    </row>
    <row r="115" spans="5:5">
      <c r="E115" s="261"/>
    </row>
    <row r="116" spans="5:5">
      <c r="E116" s="261"/>
    </row>
    <row r="117" spans="5:5">
      <c r="E117" s="261"/>
    </row>
    <row r="118" spans="5:5">
      <c r="E118" s="261"/>
    </row>
    <row r="119" spans="5:5">
      <c r="E119" s="261"/>
    </row>
    <row r="120" spans="5:5">
      <c r="E120" s="261"/>
    </row>
    <row r="121" spans="5:5">
      <c r="E121" s="261"/>
    </row>
    <row r="122" spans="5:5">
      <c r="E122" s="261"/>
    </row>
    <row r="123" spans="5:5">
      <c r="E123" s="261"/>
    </row>
    <row r="124" spans="5:5">
      <c r="E124" s="261"/>
    </row>
    <row r="125" spans="5:5">
      <c r="E125" s="261"/>
    </row>
    <row r="126" spans="5:5">
      <c r="E126" s="261"/>
    </row>
    <row r="127" spans="5:5">
      <c r="E127" s="261"/>
    </row>
    <row r="128" spans="5:5">
      <c r="E128" s="261"/>
    </row>
    <row r="129" spans="1:7">
      <c r="A129" s="315"/>
      <c r="B129" s="315"/>
      <c r="C129" s="315"/>
      <c r="D129" s="315"/>
      <c r="E129" s="315"/>
      <c r="F129" s="315"/>
      <c r="G129" s="315"/>
    </row>
    <row r="130" spans="1:7">
      <c r="A130" s="315"/>
      <c r="B130" s="315"/>
      <c r="C130" s="315"/>
      <c r="D130" s="315"/>
      <c r="E130" s="315"/>
      <c r="F130" s="315"/>
      <c r="G130" s="315"/>
    </row>
    <row r="131" spans="1:7">
      <c r="A131" s="315"/>
      <c r="B131" s="315"/>
      <c r="C131" s="315"/>
      <c r="D131" s="315"/>
      <c r="E131" s="315"/>
      <c r="F131" s="315"/>
      <c r="G131" s="315"/>
    </row>
    <row r="132" spans="1:7">
      <c r="A132" s="315"/>
      <c r="B132" s="315"/>
      <c r="C132" s="315"/>
      <c r="D132" s="315"/>
      <c r="E132" s="315"/>
      <c r="F132" s="315"/>
      <c r="G132" s="315"/>
    </row>
    <row r="133" spans="1:7">
      <c r="E133" s="261"/>
    </row>
    <row r="134" spans="1:7">
      <c r="E134" s="261"/>
    </row>
    <row r="135" spans="1:7">
      <c r="E135" s="261"/>
    </row>
    <row r="136" spans="1:7">
      <c r="E136" s="261"/>
    </row>
    <row r="137" spans="1:7">
      <c r="E137" s="261"/>
    </row>
    <row r="138" spans="1:7">
      <c r="E138" s="261"/>
    </row>
    <row r="139" spans="1:7">
      <c r="E139" s="261"/>
    </row>
    <row r="140" spans="1:7">
      <c r="E140" s="261"/>
    </row>
    <row r="141" spans="1:7">
      <c r="E141" s="261"/>
    </row>
    <row r="142" spans="1:7">
      <c r="E142" s="261"/>
    </row>
    <row r="143" spans="1:7">
      <c r="E143" s="261"/>
    </row>
    <row r="144" spans="1:7">
      <c r="E144" s="261"/>
    </row>
    <row r="145" spans="5:5">
      <c r="E145" s="261"/>
    </row>
    <row r="146" spans="5:5">
      <c r="E146" s="261"/>
    </row>
    <row r="147" spans="5:5">
      <c r="E147" s="261"/>
    </row>
    <row r="148" spans="5:5">
      <c r="E148" s="261"/>
    </row>
    <row r="149" spans="5:5">
      <c r="E149" s="261"/>
    </row>
    <row r="150" spans="5:5">
      <c r="E150" s="261"/>
    </row>
    <row r="151" spans="5:5">
      <c r="E151" s="261"/>
    </row>
    <row r="152" spans="5:5">
      <c r="E152" s="261"/>
    </row>
    <row r="153" spans="5:5">
      <c r="E153" s="261"/>
    </row>
    <row r="154" spans="5:5">
      <c r="E154" s="261"/>
    </row>
    <row r="155" spans="5:5">
      <c r="E155" s="261"/>
    </row>
    <row r="156" spans="5:5">
      <c r="E156" s="261"/>
    </row>
    <row r="157" spans="5:5">
      <c r="E157" s="261"/>
    </row>
    <row r="158" spans="5:5">
      <c r="E158" s="261"/>
    </row>
    <row r="159" spans="5:5">
      <c r="E159" s="261"/>
    </row>
    <row r="160" spans="5:5">
      <c r="E160" s="261"/>
    </row>
    <row r="161" spans="1:7">
      <c r="E161" s="261"/>
    </row>
    <row r="162" spans="1:7">
      <c r="E162" s="261"/>
    </row>
    <row r="163" spans="1:7">
      <c r="E163" s="261"/>
    </row>
    <row r="164" spans="1:7">
      <c r="A164" s="326"/>
      <c r="B164" s="326"/>
    </row>
    <row r="165" spans="1:7">
      <c r="A165" s="315"/>
      <c r="B165" s="315"/>
      <c r="C165" s="327"/>
      <c r="D165" s="327"/>
      <c r="E165" s="328"/>
      <c r="F165" s="327"/>
      <c r="G165" s="329"/>
    </row>
    <row r="166" spans="1:7">
      <c r="A166" s="330"/>
      <c r="B166" s="330"/>
      <c r="C166" s="315"/>
      <c r="D166" s="315"/>
      <c r="E166" s="331"/>
      <c r="F166" s="315"/>
      <c r="G166" s="315"/>
    </row>
    <row r="167" spans="1:7">
      <c r="A167" s="315"/>
      <c r="B167" s="315"/>
      <c r="C167" s="315"/>
      <c r="D167" s="315"/>
      <c r="E167" s="331"/>
      <c r="F167" s="315"/>
      <c r="G167" s="315"/>
    </row>
    <row r="168" spans="1:7">
      <c r="A168" s="315"/>
      <c r="B168" s="315"/>
      <c r="C168" s="315"/>
      <c r="D168" s="315"/>
      <c r="E168" s="331"/>
      <c r="F168" s="315"/>
      <c r="G168" s="315"/>
    </row>
    <row r="169" spans="1:7">
      <c r="A169" s="315"/>
      <c r="B169" s="315"/>
      <c r="C169" s="315"/>
      <c r="D169" s="315"/>
      <c r="E169" s="331"/>
      <c r="F169" s="315"/>
      <c r="G169" s="315"/>
    </row>
    <row r="170" spans="1:7">
      <c r="A170" s="315"/>
      <c r="B170" s="315"/>
      <c r="C170" s="315"/>
      <c r="D170" s="315"/>
      <c r="E170" s="331"/>
      <c r="F170" s="315"/>
      <c r="G170" s="315"/>
    </row>
    <row r="171" spans="1:7">
      <c r="A171" s="315"/>
      <c r="B171" s="315"/>
      <c r="C171" s="315"/>
      <c r="D171" s="315"/>
      <c r="E171" s="331"/>
      <c r="F171" s="315"/>
      <c r="G171" s="315"/>
    </row>
    <row r="172" spans="1:7">
      <c r="A172" s="315"/>
      <c r="B172" s="315"/>
      <c r="C172" s="315"/>
      <c r="D172" s="315"/>
      <c r="E172" s="331"/>
      <c r="F172" s="315"/>
      <c r="G172" s="315"/>
    </row>
    <row r="173" spans="1:7">
      <c r="A173" s="315"/>
      <c r="B173" s="315"/>
      <c r="C173" s="315"/>
      <c r="D173" s="315"/>
      <c r="E173" s="331"/>
      <c r="F173" s="315"/>
      <c r="G173" s="315"/>
    </row>
    <row r="174" spans="1:7">
      <c r="A174" s="315"/>
      <c r="B174" s="315"/>
      <c r="C174" s="315"/>
      <c r="D174" s="315"/>
      <c r="E174" s="331"/>
      <c r="F174" s="315"/>
      <c r="G174" s="315"/>
    </row>
    <row r="175" spans="1:7">
      <c r="A175" s="315"/>
      <c r="B175" s="315"/>
      <c r="C175" s="315"/>
      <c r="D175" s="315"/>
      <c r="E175" s="331"/>
      <c r="F175" s="315"/>
      <c r="G175" s="315"/>
    </row>
    <row r="176" spans="1:7">
      <c r="A176" s="315"/>
      <c r="B176" s="315"/>
      <c r="C176" s="315"/>
      <c r="D176" s="315"/>
      <c r="E176" s="331"/>
      <c r="F176" s="315"/>
      <c r="G176" s="315"/>
    </row>
    <row r="177" spans="1:7">
      <c r="A177" s="315"/>
      <c r="B177" s="315"/>
      <c r="C177" s="315"/>
      <c r="D177" s="315"/>
      <c r="E177" s="331"/>
      <c r="F177" s="315"/>
      <c r="G177" s="315"/>
    </row>
    <row r="178" spans="1:7">
      <c r="A178" s="315"/>
      <c r="B178" s="315"/>
      <c r="C178" s="315"/>
      <c r="D178" s="315"/>
      <c r="E178" s="331"/>
      <c r="F178" s="315"/>
      <c r="G178" s="315"/>
    </row>
  </sheetData>
  <mergeCells count="48">
    <mergeCell ref="C87:G87"/>
    <mergeCell ref="C89:G89"/>
    <mergeCell ref="C91:G91"/>
    <mergeCell ref="C95:G95"/>
    <mergeCell ref="C96:D96"/>
    <mergeCell ref="C98:G98"/>
    <mergeCell ref="C80:G80"/>
    <mergeCell ref="C68:G68"/>
    <mergeCell ref="C69:D69"/>
    <mergeCell ref="C71:G71"/>
    <mergeCell ref="C72:D72"/>
    <mergeCell ref="C74:G74"/>
    <mergeCell ref="C75:D75"/>
    <mergeCell ref="C76:D76"/>
    <mergeCell ref="C54:G54"/>
    <mergeCell ref="C55:D55"/>
    <mergeCell ref="C59:G59"/>
    <mergeCell ref="C60:D60"/>
    <mergeCell ref="C62:G62"/>
    <mergeCell ref="C64:G64"/>
    <mergeCell ref="C45:G45"/>
    <mergeCell ref="C46:G46"/>
    <mergeCell ref="C47:D47"/>
    <mergeCell ref="C49:G49"/>
    <mergeCell ref="C50:D50"/>
    <mergeCell ref="C39:G39"/>
    <mergeCell ref="C40:G40"/>
    <mergeCell ref="C41:D41"/>
    <mergeCell ref="C26:G26"/>
    <mergeCell ref="C27:D27"/>
    <mergeCell ref="C29:G29"/>
    <mergeCell ref="C30:D30"/>
    <mergeCell ref="C32:G32"/>
    <mergeCell ref="C34:G34"/>
    <mergeCell ref="C35:D35"/>
    <mergeCell ref="C15:G15"/>
    <mergeCell ref="C16:D16"/>
    <mergeCell ref="C18:G18"/>
    <mergeCell ref="C19:D19"/>
    <mergeCell ref="C21:G21"/>
    <mergeCell ref="C22:D22"/>
    <mergeCell ref="A1:G1"/>
    <mergeCell ref="A3:B3"/>
    <mergeCell ref="A4:B4"/>
    <mergeCell ref="E4:G4"/>
    <mergeCell ref="C9:G9"/>
    <mergeCell ref="C10:G10"/>
    <mergeCell ref="C11:D1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List23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99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326</v>
      </c>
      <c r="D2" s="105" t="s">
        <v>324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323</v>
      </c>
      <c r="B5" s="118"/>
      <c r="C5" s="119" t="s">
        <v>324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101</v>
      </c>
      <c r="B7" s="125"/>
      <c r="C7" s="126" t="s">
        <v>102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/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/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'02 016-01-2 Rek'!E16</f>
        <v>0</v>
      </c>
      <c r="D15" s="160" t="str">
        <f>'02 016-01-2 Rek'!A21</f>
        <v>Ztížené výrobní podmínky</v>
      </c>
      <c r="E15" s="161"/>
      <c r="F15" s="162"/>
      <c r="G15" s="159">
        <f>'02 016-01-2 Rek'!I21</f>
        <v>0</v>
      </c>
    </row>
    <row r="16" spans="1:57" ht="15.95" customHeight="1">
      <c r="A16" s="157" t="s">
        <v>52</v>
      </c>
      <c r="B16" s="158" t="s">
        <v>53</v>
      </c>
      <c r="C16" s="159">
        <f>'02 016-01-2 Rek'!F16</f>
        <v>0</v>
      </c>
      <c r="D16" s="109" t="str">
        <f>'02 016-01-2 Rek'!A22</f>
        <v>Oborová přirážka</v>
      </c>
      <c r="E16" s="163"/>
      <c r="F16" s="164"/>
      <c r="G16" s="159">
        <f>'02 016-01-2 Rek'!I22</f>
        <v>0</v>
      </c>
    </row>
    <row r="17" spans="1:7" ht="15.95" customHeight="1">
      <c r="A17" s="157" t="s">
        <v>54</v>
      </c>
      <c r="B17" s="158" t="s">
        <v>55</v>
      </c>
      <c r="C17" s="159">
        <f>'02 016-01-2 Rek'!H16</f>
        <v>0</v>
      </c>
      <c r="D17" s="109" t="str">
        <f>'02 016-01-2 Rek'!A23</f>
        <v>Přesun stavebních kapacit</v>
      </c>
      <c r="E17" s="163"/>
      <c r="F17" s="164"/>
      <c r="G17" s="159">
        <f>'02 016-01-2 Rek'!I23</f>
        <v>0</v>
      </c>
    </row>
    <row r="18" spans="1:7" ht="15.95" customHeight="1">
      <c r="A18" s="165" t="s">
        <v>56</v>
      </c>
      <c r="B18" s="166" t="s">
        <v>57</v>
      </c>
      <c r="C18" s="159">
        <f>'02 016-01-2 Rek'!G16</f>
        <v>0</v>
      </c>
      <c r="D18" s="109" t="str">
        <f>'02 016-01-2 Rek'!A24</f>
        <v>Mimostaveništní doprava</v>
      </c>
      <c r="E18" s="163"/>
      <c r="F18" s="164"/>
      <c r="G18" s="159">
        <f>'02 016-01-2 Rek'!I24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'02 016-01-2 Rek'!A25</f>
        <v>Zařízení staveniště</v>
      </c>
      <c r="E19" s="163"/>
      <c r="F19" s="164"/>
      <c r="G19" s="159">
        <f>'02 016-01-2 Rek'!I25</f>
        <v>0</v>
      </c>
    </row>
    <row r="20" spans="1:7" ht="15.95" customHeight="1">
      <c r="A20" s="167"/>
      <c r="B20" s="158"/>
      <c r="C20" s="159"/>
      <c r="D20" s="109" t="str">
        <f>'02 016-01-2 Rek'!A26</f>
        <v>Provoz investora</v>
      </c>
      <c r="E20" s="163"/>
      <c r="F20" s="164"/>
      <c r="G20" s="159">
        <f>'02 016-01-2 Rek'!I26</f>
        <v>0</v>
      </c>
    </row>
    <row r="21" spans="1:7" ht="15.95" customHeight="1">
      <c r="A21" s="167" t="s">
        <v>29</v>
      </c>
      <c r="B21" s="158"/>
      <c r="C21" s="159">
        <f>'02 016-01-2 Rek'!I16</f>
        <v>0</v>
      </c>
      <c r="D21" s="109" t="str">
        <f>'02 016-01-2 Rek'!A27</f>
        <v>Kompletační činnost (IČD)</v>
      </c>
      <c r="E21" s="163"/>
      <c r="F21" s="164"/>
      <c r="G21" s="159">
        <f>'02 016-01-2 Rek'!I27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'02 016-01-2 Rek'!H29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List33"/>
  <dimension ref="A1:BE80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103</v>
      </c>
      <c r="D1" s="208"/>
      <c r="E1" s="209"/>
      <c r="F1" s="208"/>
      <c r="G1" s="210" t="s">
        <v>75</v>
      </c>
      <c r="H1" s="211" t="s">
        <v>326</v>
      </c>
      <c r="I1" s="212"/>
    </row>
    <row r="2" spans="1:9" ht="13.5" thickBot="1">
      <c r="A2" s="213" t="s">
        <v>76</v>
      </c>
      <c r="B2" s="214"/>
      <c r="C2" s="215" t="s">
        <v>325</v>
      </c>
      <c r="D2" s="216"/>
      <c r="E2" s="217"/>
      <c r="F2" s="216"/>
      <c r="G2" s="218" t="s">
        <v>324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'02 016-01-2 Pol'!B7</f>
        <v>28</v>
      </c>
      <c r="B7" s="70" t="str">
        <f>'02 016-01-2 Pol'!C7</f>
        <v>Zpevňování hornin a konstrukcí</v>
      </c>
      <c r="D7" s="230"/>
      <c r="E7" s="333">
        <f>'02 016-01-2 Pol'!BA45</f>
        <v>0</v>
      </c>
      <c r="F7" s="334">
        <f>'02 016-01-2 Pol'!BB45</f>
        <v>0</v>
      </c>
      <c r="G7" s="334">
        <f>'02 016-01-2 Pol'!BC45</f>
        <v>0</v>
      </c>
      <c r="H7" s="334">
        <f>'02 016-01-2 Pol'!BD45</f>
        <v>0</v>
      </c>
      <c r="I7" s="335">
        <f>'02 016-01-2 Pol'!BE45</f>
        <v>0</v>
      </c>
    </row>
    <row r="8" spans="1:9" s="137" customFormat="1">
      <c r="A8" s="332" t="str">
        <f>'02 016-01-2 Pol'!B46</f>
        <v>31</v>
      </c>
      <c r="B8" s="70" t="str">
        <f>'02 016-01-2 Pol'!C46</f>
        <v>Zdi podpěrné a volné</v>
      </c>
      <c r="D8" s="230"/>
      <c r="E8" s="333">
        <f>'02 016-01-2 Pol'!BA58</f>
        <v>0</v>
      </c>
      <c r="F8" s="334">
        <f>'02 016-01-2 Pol'!BB58</f>
        <v>0</v>
      </c>
      <c r="G8" s="334">
        <f>'02 016-01-2 Pol'!BC58</f>
        <v>0</v>
      </c>
      <c r="H8" s="334">
        <f>'02 016-01-2 Pol'!BD58</f>
        <v>0</v>
      </c>
      <c r="I8" s="335">
        <f>'02 016-01-2 Pol'!BE58</f>
        <v>0</v>
      </c>
    </row>
    <row r="9" spans="1:9" s="137" customFormat="1">
      <c r="A9" s="332" t="str">
        <f>'02 016-01-2 Pol'!B59</f>
        <v>94</v>
      </c>
      <c r="B9" s="70" t="str">
        <f>'02 016-01-2 Pol'!C59</f>
        <v>Lešení a stavební výtahy</v>
      </c>
      <c r="D9" s="230"/>
      <c r="E9" s="333">
        <f>'02 016-01-2 Pol'!BA67</f>
        <v>0</v>
      </c>
      <c r="F9" s="334">
        <f>'02 016-01-2 Pol'!BB67</f>
        <v>0</v>
      </c>
      <c r="G9" s="334">
        <f>'02 016-01-2 Pol'!BC67</f>
        <v>0</v>
      </c>
      <c r="H9" s="334">
        <f>'02 016-01-2 Pol'!BD67</f>
        <v>0</v>
      </c>
      <c r="I9" s="335">
        <f>'02 016-01-2 Pol'!BE67</f>
        <v>0</v>
      </c>
    </row>
    <row r="10" spans="1:9" s="137" customFormat="1">
      <c r="A10" s="332" t="str">
        <f>'02 016-01-2 Pol'!B68</f>
        <v>95</v>
      </c>
      <c r="B10" s="70" t="str">
        <f>'02 016-01-2 Pol'!C68</f>
        <v>Dokončovací konstrukce na pozemních stavbách</v>
      </c>
      <c r="D10" s="230"/>
      <c r="E10" s="333">
        <f>'02 016-01-2 Pol'!BA78</f>
        <v>0</v>
      </c>
      <c r="F10" s="334">
        <f>'02 016-01-2 Pol'!BB78</f>
        <v>0</v>
      </c>
      <c r="G10" s="334">
        <f>'02 016-01-2 Pol'!BC78</f>
        <v>0</v>
      </c>
      <c r="H10" s="334">
        <f>'02 016-01-2 Pol'!BD78</f>
        <v>0</v>
      </c>
      <c r="I10" s="335">
        <f>'02 016-01-2 Pol'!BE78</f>
        <v>0</v>
      </c>
    </row>
    <row r="11" spans="1:9" s="137" customFormat="1">
      <c r="A11" s="332" t="str">
        <f>'02 016-01-2 Pol'!B79</f>
        <v>96</v>
      </c>
      <c r="B11" s="70" t="str">
        <f>'02 016-01-2 Pol'!C79</f>
        <v>Bourání konstrukcí</v>
      </c>
      <c r="D11" s="230"/>
      <c r="E11" s="333">
        <f>'02 016-01-2 Pol'!BA82</f>
        <v>0</v>
      </c>
      <c r="F11" s="334">
        <f>'02 016-01-2 Pol'!BB82</f>
        <v>0</v>
      </c>
      <c r="G11" s="334">
        <f>'02 016-01-2 Pol'!BC82</f>
        <v>0</v>
      </c>
      <c r="H11" s="334">
        <f>'02 016-01-2 Pol'!BD82</f>
        <v>0</v>
      </c>
      <c r="I11" s="335">
        <f>'02 016-01-2 Pol'!BE82</f>
        <v>0</v>
      </c>
    </row>
    <row r="12" spans="1:9" s="137" customFormat="1">
      <c r="A12" s="332" t="str">
        <f>'02 016-01-2 Pol'!B83</f>
        <v>99</v>
      </c>
      <c r="B12" s="70" t="str">
        <f>'02 016-01-2 Pol'!C83</f>
        <v>Staveništní přesun hmot</v>
      </c>
      <c r="D12" s="230"/>
      <c r="E12" s="333">
        <f>'02 016-01-2 Pol'!BA85</f>
        <v>0</v>
      </c>
      <c r="F12" s="334">
        <f>'02 016-01-2 Pol'!BB85</f>
        <v>0</v>
      </c>
      <c r="G12" s="334">
        <f>'02 016-01-2 Pol'!BC85</f>
        <v>0</v>
      </c>
      <c r="H12" s="334">
        <f>'02 016-01-2 Pol'!BD85</f>
        <v>0</v>
      </c>
      <c r="I12" s="335">
        <f>'02 016-01-2 Pol'!BE85</f>
        <v>0</v>
      </c>
    </row>
    <row r="13" spans="1:9" s="137" customFormat="1">
      <c r="A13" s="332" t="str">
        <f>'02 016-01-2 Pol'!B86</f>
        <v>767</v>
      </c>
      <c r="B13" s="70" t="str">
        <f>'02 016-01-2 Pol'!C86</f>
        <v>Konstrukce zámečnické</v>
      </c>
      <c r="D13" s="230"/>
      <c r="E13" s="333">
        <f>'02 016-01-2 Pol'!BA94</f>
        <v>0</v>
      </c>
      <c r="F13" s="334">
        <f>'02 016-01-2 Pol'!BB94</f>
        <v>0</v>
      </c>
      <c r="G13" s="334">
        <f>'02 016-01-2 Pol'!BC94</f>
        <v>0</v>
      </c>
      <c r="H13" s="334">
        <f>'02 016-01-2 Pol'!BD94</f>
        <v>0</v>
      </c>
      <c r="I13" s="335">
        <f>'02 016-01-2 Pol'!BE94</f>
        <v>0</v>
      </c>
    </row>
    <row r="14" spans="1:9" s="137" customFormat="1">
      <c r="A14" s="332" t="str">
        <f>'02 016-01-2 Pol'!B95</f>
        <v>783</v>
      </c>
      <c r="B14" s="70" t="str">
        <f>'02 016-01-2 Pol'!C95</f>
        <v>Nátěry</v>
      </c>
      <c r="D14" s="230"/>
      <c r="E14" s="333">
        <f>'02 016-01-2 Pol'!BA102</f>
        <v>0</v>
      </c>
      <c r="F14" s="334">
        <f>'02 016-01-2 Pol'!BB102</f>
        <v>0</v>
      </c>
      <c r="G14" s="334">
        <f>'02 016-01-2 Pol'!BC102</f>
        <v>0</v>
      </c>
      <c r="H14" s="334">
        <f>'02 016-01-2 Pol'!BD102</f>
        <v>0</v>
      </c>
      <c r="I14" s="335">
        <f>'02 016-01-2 Pol'!BE102</f>
        <v>0</v>
      </c>
    </row>
    <row r="15" spans="1:9" s="137" customFormat="1" ht="13.5" thickBot="1">
      <c r="A15" s="332" t="str">
        <f>'02 016-01-2 Pol'!B103</f>
        <v>D96</v>
      </c>
      <c r="B15" s="70" t="str">
        <f>'02 016-01-2 Pol'!C103</f>
        <v>Přesuny suti a vybouraných hmot</v>
      </c>
      <c r="D15" s="230"/>
      <c r="E15" s="333">
        <f>'02 016-01-2 Pol'!BA109</f>
        <v>0</v>
      </c>
      <c r="F15" s="334">
        <f>'02 016-01-2 Pol'!BB109</f>
        <v>0</v>
      </c>
      <c r="G15" s="334">
        <f>'02 016-01-2 Pol'!BC109</f>
        <v>0</v>
      </c>
      <c r="H15" s="334">
        <f>'02 016-01-2 Pol'!BD109</f>
        <v>0</v>
      </c>
      <c r="I15" s="335">
        <f>'02 016-01-2 Pol'!BE109</f>
        <v>0</v>
      </c>
    </row>
    <row r="16" spans="1:9" s="14" customFormat="1" ht="13.5" thickBot="1">
      <c r="A16" s="231"/>
      <c r="B16" s="232" t="s">
        <v>79</v>
      </c>
      <c r="C16" s="232"/>
      <c r="D16" s="233"/>
      <c r="E16" s="234">
        <f>SUM(E7:E15)</f>
        <v>0</v>
      </c>
      <c r="F16" s="235">
        <f>SUM(F7:F15)</f>
        <v>0</v>
      </c>
      <c r="G16" s="235">
        <f>SUM(G7:G15)</f>
        <v>0</v>
      </c>
      <c r="H16" s="235">
        <f>SUM(H7:H15)</f>
        <v>0</v>
      </c>
      <c r="I16" s="236">
        <f>SUM(I7:I15)</f>
        <v>0</v>
      </c>
    </row>
    <row r="17" spans="1:57">
      <c r="A17" s="137"/>
      <c r="B17" s="137"/>
      <c r="C17" s="137"/>
      <c r="D17" s="137"/>
      <c r="E17" s="137"/>
      <c r="F17" s="137"/>
      <c r="G17" s="137"/>
      <c r="H17" s="137"/>
      <c r="I17" s="137"/>
    </row>
    <row r="18" spans="1:57" ht="19.5" customHeight="1">
      <c r="A18" s="222" t="s">
        <v>80</v>
      </c>
      <c r="B18" s="222"/>
      <c r="C18" s="222"/>
      <c r="D18" s="222"/>
      <c r="E18" s="222"/>
      <c r="F18" s="222"/>
      <c r="G18" s="237"/>
      <c r="H18" s="222"/>
      <c r="I18" s="222"/>
      <c r="BA18" s="143"/>
      <c r="BB18" s="143"/>
      <c r="BC18" s="143"/>
      <c r="BD18" s="143"/>
      <c r="BE18" s="143"/>
    </row>
    <row r="19" spans="1:57" ht="13.5" thickBot="1"/>
    <row r="20" spans="1:57">
      <c r="A20" s="175" t="s">
        <v>81</v>
      </c>
      <c r="B20" s="176"/>
      <c r="C20" s="176"/>
      <c r="D20" s="238"/>
      <c r="E20" s="239" t="s">
        <v>82</v>
      </c>
      <c r="F20" s="240" t="s">
        <v>12</v>
      </c>
      <c r="G20" s="241" t="s">
        <v>83</v>
      </c>
      <c r="H20" s="242"/>
      <c r="I20" s="243" t="s">
        <v>82</v>
      </c>
    </row>
    <row r="21" spans="1:57">
      <c r="A21" s="167" t="s">
        <v>188</v>
      </c>
      <c r="B21" s="158"/>
      <c r="C21" s="158"/>
      <c r="D21" s="244"/>
      <c r="E21" s="245"/>
      <c r="F21" s="246"/>
      <c r="G21" s="247">
        <v>0</v>
      </c>
      <c r="H21" s="248"/>
      <c r="I21" s="249">
        <f>E21+F21*G21/100</f>
        <v>0</v>
      </c>
      <c r="BA21" s="1">
        <v>0</v>
      </c>
    </row>
    <row r="22" spans="1:57">
      <c r="A22" s="167" t="s">
        <v>189</v>
      </c>
      <c r="B22" s="158"/>
      <c r="C22" s="158"/>
      <c r="D22" s="244"/>
      <c r="E22" s="245"/>
      <c r="F22" s="246"/>
      <c r="G22" s="247">
        <v>0</v>
      </c>
      <c r="H22" s="248"/>
      <c r="I22" s="249">
        <f>E22+F22*G22/100</f>
        <v>0</v>
      </c>
      <c r="BA22" s="1">
        <v>0</v>
      </c>
    </row>
    <row r="23" spans="1:57">
      <c r="A23" s="167" t="s">
        <v>190</v>
      </c>
      <c r="B23" s="158"/>
      <c r="C23" s="158"/>
      <c r="D23" s="244"/>
      <c r="E23" s="245"/>
      <c r="F23" s="246"/>
      <c r="G23" s="247">
        <v>0</v>
      </c>
      <c r="H23" s="248"/>
      <c r="I23" s="249">
        <f>E23+F23*G23/100</f>
        <v>0</v>
      </c>
      <c r="BA23" s="1">
        <v>0</v>
      </c>
    </row>
    <row r="24" spans="1:57">
      <c r="A24" s="167" t="s">
        <v>191</v>
      </c>
      <c r="B24" s="158"/>
      <c r="C24" s="158"/>
      <c r="D24" s="244"/>
      <c r="E24" s="245"/>
      <c r="F24" s="246"/>
      <c r="G24" s="247">
        <v>0</v>
      </c>
      <c r="H24" s="248"/>
      <c r="I24" s="249">
        <f>E24+F24*G24/100</f>
        <v>0</v>
      </c>
      <c r="BA24" s="1">
        <v>0</v>
      </c>
    </row>
    <row r="25" spans="1:57">
      <c r="A25" s="167" t="s">
        <v>192</v>
      </c>
      <c r="B25" s="158"/>
      <c r="C25" s="158"/>
      <c r="D25" s="244"/>
      <c r="E25" s="245"/>
      <c r="F25" s="246"/>
      <c r="G25" s="247">
        <v>0</v>
      </c>
      <c r="H25" s="248"/>
      <c r="I25" s="249">
        <f>E25+F25*G25/100</f>
        <v>0</v>
      </c>
      <c r="BA25" s="1">
        <v>1</v>
      </c>
    </row>
    <row r="26" spans="1:57">
      <c r="A26" s="167" t="s">
        <v>193</v>
      </c>
      <c r="B26" s="158"/>
      <c r="C26" s="158"/>
      <c r="D26" s="244"/>
      <c r="E26" s="245"/>
      <c r="F26" s="246"/>
      <c r="G26" s="247">
        <v>0</v>
      </c>
      <c r="H26" s="248"/>
      <c r="I26" s="249">
        <f>E26+F26*G26/100</f>
        <v>0</v>
      </c>
      <c r="BA26" s="1">
        <v>1</v>
      </c>
    </row>
    <row r="27" spans="1:57">
      <c r="A27" s="167" t="s">
        <v>194</v>
      </c>
      <c r="B27" s="158"/>
      <c r="C27" s="158"/>
      <c r="D27" s="244"/>
      <c r="E27" s="245"/>
      <c r="F27" s="246"/>
      <c r="G27" s="247">
        <v>0</v>
      </c>
      <c r="H27" s="248"/>
      <c r="I27" s="249">
        <f>E27+F27*G27/100</f>
        <v>0</v>
      </c>
      <c r="BA27" s="1">
        <v>2</v>
      </c>
    </row>
    <row r="28" spans="1:57">
      <c r="A28" s="167" t="s">
        <v>195</v>
      </c>
      <c r="B28" s="158"/>
      <c r="C28" s="158"/>
      <c r="D28" s="244"/>
      <c r="E28" s="245"/>
      <c r="F28" s="246"/>
      <c r="G28" s="247">
        <v>0</v>
      </c>
      <c r="H28" s="248"/>
      <c r="I28" s="249">
        <f>E28+F28*G28/100</f>
        <v>0</v>
      </c>
      <c r="BA28" s="1">
        <v>2</v>
      </c>
    </row>
    <row r="29" spans="1:57" ht="13.5" thickBot="1">
      <c r="A29" s="250"/>
      <c r="B29" s="251" t="s">
        <v>84</v>
      </c>
      <c r="C29" s="252"/>
      <c r="D29" s="253"/>
      <c r="E29" s="254"/>
      <c r="F29" s="255"/>
      <c r="G29" s="255"/>
      <c r="H29" s="256">
        <f>SUM(I21:I28)</f>
        <v>0</v>
      </c>
      <c r="I29" s="257"/>
    </row>
    <row r="31" spans="1:57">
      <c r="B31" s="14"/>
      <c r="F31" s="258"/>
      <c r="G31" s="259"/>
      <c r="H31" s="259"/>
      <c r="I31" s="54"/>
    </row>
    <row r="32" spans="1:57">
      <c r="F32" s="258"/>
      <c r="G32" s="259"/>
      <c r="H32" s="259"/>
      <c r="I32" s="54"/>
    </row>
    <row r="33" spans="6:9">
      <c r="F33" s="258"/>
      <c r="G33" s="259"/>
      <c r="H33" s="259"/>
      <c r="I33" s="54"/>
    </row>
    <row r="34" spans="6:9">
      <c r="F34" s="258"/>
      <c r="G34" s="259"/>
      <c r="H34" s="259"/>
      <c r="I34" s="54"/>
    </row>
    <row r="35" spans="6:9">
      <c r="F35" s="258"/>
      <c r="G35" s="259"/>
      <c r="H35" s="259"/>
      <c r="I35" s="54"/>
    </row>
    <row r="36" spans="6:9">
      <c r="F36" s="258"/>
      <c r="G36" s="259"/>
      <c r="H36" s="259"/>
      <c r="I36" s="54"/>
    </row>
    <row r="37" spans="6:9">
      <c r="F37" s="258"/>
      <c r="G37" s="259"/>
      <c r="H37" s="259"/>
      <c r="I37" s="54"/>
    </row>
    <row r="38" spans="6:9">
      <c r="F38" s="258"/>
      <c r="G38" s="259"/>
      <c r="H38" s="259"/>
      <c r="I38" s="54"/>
    </row>
    <row r="39" spans="6:9">
      <c r="F39" s="258"/>
      <c r="G39" s="259"/>
      <c r="H39" s="259"/>
      <c r="I39" s="54"/>
    </row>
    <row r="40" spans="6:9">
      <c r="F40" s="258"/>
      <c r="G40" s="259"/>
      <c r="H40" s="259"/>
      <c r="I40" s="54"/>
    </row>
    <row r="41" spans="6:9">
      <c r="F41" s="258"/>
      <c r="G41" s="259"/>
      <c r="H41" s="259"/>
      <c r="I41" s="54"/>
    </row>
    <row r="42" spans="6:9">
      <c r="F42" s="258"/>
      <c r="G42" s="259"/>
      <c r="H42" s="259"/>
      <c r="I42" s="54"/>
    </row>
    <row r="43" spans="6:9">
      <c r="F43" s="258"/>
      <c r="G43" s="259"/>
      <c r="H43" s="259"/>
      <c r="I43" s="54"/>
    </row>
    <row r="44" spans="6:9">
      <c r="F44" s="258"/>
      <c r="G44" s="259"/>
      <c r="H44" s="259"/>
      <c r="I44" s="54"/>
    </row>
    <row r="45" spans="6:9">
      <c r="F45" s="258"/>
      <c r="G45" s="259"/>
      <c r="H45" s="259"/>
      <c r="I45" s="54"/>
    </row>
    <row r="46" spans="6:9">
      <c r="F46" s="258"/>
      <c r="G46" s="259"/>
      <c r="H46" s="259"/>
      <c r="I46" s="54"/>
    </row>
    <row r="47" spans="6:9">
      <c r="F47" s="258"/>
      <c r="G47" s="259"/>
      <c r="H47" s="259"/>
      <c r="I47" s="54"/>
    </row>
    <row r="48" spans="6:9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</sheetData>
  <mergeCells count="4">
    <mergeCell ref="A1:B1"/>
    <mergeCell ref="A2:B2"/>
    <mergeCell ref="G2:I2"/>
    <mergeCell ref="H29:I2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42</vt:i4>
      </vt:variant>
    </vt:vector>
  </HeadingPairs>
  <TitlesOfParts>
    <vt:vector size="55" baseType="lpstr">
      <vt:lpstr>Stavba</vt:lpstr>
      <vt:lpstr>00 016-01-0 KL</vt:lpstr>
      <vt:lpstr>00 016-01-0 Rek</vt:lpstr>
      <vt:lpstr>00 016-01-0 Pol</vt:lpstr>
      <vt:lpstr>01 016-01-1 KL</vt:lpstr>
      <vt:lpstr>01 016-01-1 Rek</vt:lpstr>
      <vt:lpstr>01 016-01-1 Pol</vt:lpstr>
      <vt:lpstr>02 016-01-2 KL</vt:lpstr>
      <vt:lpstr>02 016-01-2 Rek</vt:lpstr>
      <vt:lpstr>02 016-01-2 Pol</vt:lpstr>
      <vt:lpstr>03 016-01-3 KL</vt:lpstr>
      <vt:lpstr>03 016-01-3 Rek</vt:lpstr>
      <vt:lpstr>03 016-01-3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'00 016-01-0 Pol'!Názvy_tisku</vt:lpstr>
      <vt:lpstr>'00 016-01-0 Rek'!Názvy_tisku</vt:lpstr>
      <vt:lpstr>'01 016-01-1 Pol'!Názvy_tisku</vt:lpstr>
      <vt:lpstr>'01 016-01-1 Rek'!Názvy_tisku</vt:lpstr>
      <vt:lpstr>'02 016-01-2 Pol'!Názvy_tisku</vt:lpstr>
      <vt:lpstr>'02 016-01-2 Rek'!Názvy_tisku</vt:lpstr>
      <vt:lpstr>'03 016-01-3 Pol'!Názvy_tisku</vt:lpstr>
      <vt:lpstr>'03 016-01-3 Rek'!Názvy_tisku</vt:lpstr>
      <vt:lpstr>Stavba!Objednatel</vt:lpstr>
      <vt:lpstr>Stavba!Objekt</vt:lpstr>
      <vt:lpstr>'00 016-01-0 KL'!Oblast_tisku</vt:lpstr>
      <vt:lpstr>'00 016-01-0 Pol'!Oblast_tisku</vt:lpstr>
      <vt:lpstr>'00 016-01-0 Rek'!Oblast_tisku</vt:lpstr>
      <vt:lpstr>'01 016-01-1 KL'!Oblast_tisku</vt:lpstr>
      <vt:lpstr>'01 016-01-1 Pol'!Oblast_tisku</vt:lpstr>
      <vt:lpstr>'01 016-01-1 Rek'!Oblast_tisku</vt:lpstr>
      <vt:lpstr>'02 016-01-2 KL'!Oblast_tisku</vt:lpstr>
      <vt:lpstr>'02 016-01-2 Pol'!Oblast_tisku</vt:lpstr>
      <vt:lpstr>'02 016-01-2 Rek'!Oblast_tisku</vt:lpstr>
      <vt:lpstr>'03 016-01-3 KL'!Oblast_tisku</vt:lpstr>
      <vt:lpstr>'03 016-01-3 Pol'!Oblast_tisku</vt:lpstr>
      <vt:lpstr>'03 016-01-3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Marek</cp:lastModifiedBy>
  <dcterms:created xsi:type="dcterms:W3CDTF">2016-09-07T09:54:38Z</dcterms:created>
  <dcterms:modified xsi:type="dcterms:W3CDTF">2016-09-07T09:55:58Z</dcterms:modified>
</cp:coreProperties>
</file>